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IP\2024\Sendražice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301 - Objekty odvodnění" sheetId="3" r:id="rId3"/>
    <sheet name="SO 801 - Vegetační úpravy" sheetId="4" r:id="rId4"/>
    <sheet name="VR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Komunikace'!$C$85:$K$507</definedName>
    <definedName name="_xlnm.Print_Area" localSheetId="1">'SO 101 - Komunikace'!$C$4:$J$39,'SO 101 - Komunikace'!$C$45:$J$67,'SO 101 - Komunikace'!$C$73:$K$507</definedName>
    <definedName name="_xlnm.Print_Titles" localSheetId="1">'SO 101 - Komunikace'!$85:$85</definedName>
    <definedName name="_xlnm._FilterDatabase" localSheetId="2" hidden="1">'SO 301 - Objekty odvodnění'!$C$82:$K$335</definedName>
    <definedName name="_xlnm.Print_Area" localSheetId="2">'SO 301 - Objekty odvodnění'!$C$4:$J$39,'SO 301 - Objekty odvodnění'!$C$45:$J$64,'SO 301 - Objekty odvodnění'!$C$70:$K$335</definedName>
    <definedName name="_xlnm.Print_Titles" localSheetId="2">'SO 301 - Objekty odvodnění'!$82:$82</definedName>
    <definedName name="_xlnm._FilterDatabase" localSheetId="3" hidden="1">'SO 801 - Vegetační úpravy'!$C$79:$K$110</definedName>
    <definedName name="_xlnm.Print_Area" localSheetId="3">'SO 801 - Vegetační úpravy'!$C$4:$J$39,'SO 801 - Vegetační úpravy'!$C$45:$J$61,'SO 801 - Vegetační úpravy'!$C$67:$K$110</definedName>
    <definedName name="_xlnm.Print_Titles" localSheetId="3">'SO 801 - Vegetační úpravy'!$79:$79</definedName>
    <definedName name="_xlnm._FilterDatabase" localSheetId="4" hidden="1">'VRN - Vedlejší a ostatní ...'!$C$79:$K$123</definedName>
    <definedName name="_xlnm.Print_Area" localSheetId="4">'VRN - Vedlejší a ostatní ...'!$C$4:$J$39,'VRN - Vedlejší a ostatní ...'!$C$45:$J$61,'VRN - Vedlejší a ostatní ...'!$C$67:$K$123</definedName>
    <definedName name="_xlnm.Print_Titles" localSheetId="4">'VRN - Vedlejší a ostatní ...'!$79:$79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4" r="J37"/>
  <c r="J36"/>
  <c i="1" r="AY57"/>
  <c i="4" r="J35"/>
  <c i="1" r="AX57"/>
  <c i="4"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3" r="J37"/>
  <c r="J36"/>
  <c i="1" r="AY56"/>
  <c i="3" r="J35"/>
  <c i="1" r="AX56"/>
  <c i="3" r="BI332"/>
  <c r="BH332"/>
  <c r="BG332"/>
  <c r="BF332"/>
  <c r="T332"/>
  <c r="R332"/>
  <c r="P332"/>
  <c r="BI324"/>
  <c r="BH324"/>
  <c r="BG324"/>
  <c r="BF324"/>
  <c r="T324"/>
  <c r="R324"/>
  <c r="P324"/>
  <c r="BI319"/>
  <c r="BH319"/>
  <c r="BG319"/>
  <c r="BF319"/>
  <c r="T319"/>
  <c r="R319"/>
  <c r="P319"/>
  <c r="BI311"/>
  <c r="BH311"/>
  <c r="BG311"/>
  <c r="BF311"/>
  <c r="T311"/>
  <c r="R311"/>
  <c r="P311"/>
  <c r="BI296"/>
  <c r="BH296"/>
  <c r="BG296"/>
  <c r="BF296"/>
  <c r="T296"/>
  <c r="R296"/>
  <c r="P296"/>
  <c r="BI276"/>
  <c r="BH276"/>
  <c r="BG276"/>
  <c r="BF276"/>
  <c r="T276"/>
  <c r="R276"/>
  <c r="P276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39"/>
  <c r="BH239"/>
  <c r="BG239"/>
  <c r="BF239"/>
  <c r="T239"/>
  <c r="R239"/>
  <c r="P239"/>
  <c r="BI222"/>
  <c r="BH222"/>
  <c r="BG222"/>
  <c r="BF222"/>
  <c r="T222"/>
  <c r="R222"/>
  <c r="P222"/>
  <c r="BI213"/>
  <c r="BH213"/>
  <c r="BG213"/>
  <c r="BF213"/>
  <c r="T213"/>
  <c r="R213"/>
  <c r="P213"/>
  <c r="BI202"/>
  <c r="BH202"/>
  <c r="BG202"/>
  <c r="BF202"/>
  <c r="T202"/>
  <c r="R202"/>
  <c r="P202"/>
  <c r="BI186"/>
  <c r="BH186"/>
  <c r="BG186"/>
  <c r="BF186"/>
  <c r="T186"/>
  <c r="R186"/>
  <c r="P186"/>
  <c r="BI177"/>
  <c r="BH177"/>
  <c r="BG177"/>
  <c r="BF177"/>
  <c r="T177"/>
  <c r="R177"/>
  <c r="P177"/>
  <c r="BI173"/>
  <c r="BH173"/>
  <c r="BG173"/>
  <c r="BF173"/>
  <c r="T173"/>
  <c r="R173"/>
  <c r="P173"/>
  <c r="BI165"/>
  <c r="BH165"/>
  <c r="BG165"/>
  <c r="BF165"/>
  <c r="T165"/>
  <c r="R165"/>
  <c r="P165"/>
  <c r="BI152"/>
  <c r="BH152"/>
  <c r="BG152"/>
  <c r="BF152"/>
  <c r="T152"/>
  <c r="R152"/>
  <c r="P152"/>
  <c r="BI146"/>
  <c r="BH146"/>
  <c r="BG146"/>
  <c r="BF146"/>
  <c r="T146"/>
  <c r="R146"/>
  <c r="P146"/>
  <c r="BI126"/>
  <c r="BH126"/>
  <c r="BG126"/>
  <c r="BF126"/>
  <c r="T126"/>
  <c r="R126"/>
  <c r="P126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5"/>
  <c r="BH95"/>
  <c r="BG95"/>
  <c r="BF95"/>
  <c r="T95"/>
  <c r="R95"/>
  <c r="P95"/>
  <c r="BI88"/>
  <c r="BH88"/>
  <c r="BG88"/>
  <c r="BF88"/>
  <c r="T88"/>
  <c r="R88"/>
  <c r="P88"/>
  <c r="BI85"/>
  <c r="BH85"/>
  <c r="BG85"/>
  <c r="BF85"/>
  <c r="T85"/>
  <c r="R85"/>
  <c r="P85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2" r="J37"/>
  <c r="J36"/>
  <c i="1" r="AY55"/>
  <c i="2" r="J35"/>
  <c i="1" r="AX55"/>
  <c i="2" r="BI495"/>
  <c r="BH495"/>
  <c r="BG495"/>
  <c r="BF495"/>
  <c r="T495"/>
  <c r="R495"/>
  <c r="P495"/>
  <c r="BI485"/>
  <c r="BH485"/>
  <c r="BG485"/>
  <c r="BF485"/>
  <c r="T485"/>
  <c r="R485"/>
  <c r="P485"/>
  <c r="BI461"/>
  <c r="BH461"/>
  <c r="BG461"/>
  <c r="BF461"/>
  <c r="T461"/>
  <c r="R461"/>
  <c r="P461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32"/>
  <c r="BH432"/>
  <c r="BG432"/>
  <c r="BF432"/>
  <c r="T432"/>
  <c r="R432"/>
  <c r="P432"/>
  <c r="BI428"/>
  <c r="BH428"/>
  <c r="BG428"/>
  <c r="BF428"/>
  <c r="T428"/>
  <c r="R428"/>
  <c r="P428"/>
  <c r="BI418"/>
  <c r="BH418"/>
  <c r="BG418"/>
  <c r="BF418"/>
  <c r="T418"/>
  <c r="R418"/>
  <c r="P418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6"/>
  <c r="BH396"/>
  <c r="BG396"/>
  <c r="BF396"/>
  <c r="T396"/>
  <c r="R396"/>
  <c r="P396"/>
  <c r="BI392"/>
  <c r="BH392"/>
  <c r="BG392"/>
  <c r="BF392"/>
  <c r="T392"/>
  <c r="R392"/>
  <c r="P392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1"/>
  <c r="BH341"/>
  <c r="BG341"/>
  <c r="BF341"/>
  <c r="T341"/>
  <c r="R341"/>
  <c r="P341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4"/>
  <c r="BH314"/>
  <c r="BG314"/>
  <c r="BF314"/>
  <c r="T314"/>
  <c r="R314"/>
  <c r="P314"/>
  <c r="BI307"/>
  <c r="BH307"/>
  <c r="BG307"/>
  <c r="BF307"/>
  <c r="T307"/>
  <c r="R307"/>
  <c r="P307"/>
  <c r="BI300"/>
  <c r="BH300"/>
  <c r="BG300"/>
  <c r="BF300"/>
  <c r="T300"/>
  <c r="R300"/>
  <c r="P300"/>
  <c r="BI292"/>
  <c r="BH292"/>
  <c r="BG292"/>
  <c r="BF292"/>
  <c r="T292"/>
  <c r="R292"/>
  <c r="P292"/>
  <c r="BI285"/>
  <c r="BH285"/>
  <c r="BG285"/>
  <c r="BF285"/>
  <c r="T285"/>
  <c r="R285"/>
  <c r="P285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27"/>
  <c r="BH227"/>
  <c r="BG227"/>
  <c r="BF227"/>
  <c r="T227"/>
  <c r="R227"/>
  <c r="P227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0"/>
  <c r="BH130"/>
  <c r="BG130"/>
  <c r="BF130"/>
  <c r="T130"/>
  <c r="R130"/>
  <c r="P130"/>
  <c r="BI123"/>
  <c r="BH123"/>
  <c r="BG123"/>
  <c r="BF123"/>
  <c r="T123"/>
  <c r="R123"/>
  <c r="P123"/>
  <c r="BI119"/>
  <c r="BH119"/>
  <c r="BG119"/>
  <c r="BF119"/>
  <c r="T119"/>
  <c r="R119"/>
  <c r="P119"/>
  <c r="BI112"/>
  <c r="BH112"/>
  <c r="BG112"/>
  <c r="BF112"/>
  <c r="T112"/>
  <c r="R112"/>
  <c r="P112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J456"/>
  <c r="J285"/>
  <c r="BK147"/>
  <c r="J448"/>
  <c r="BK281"/>
  <c r="BK156"/>
  <c r="J347"/>
  <c r="BK215"/>
  <c r="BK161"/>
  <c i="3" r="J222"/>
  <c r="BK146"/>
  <c r="J146"/>
  <c r="J239"/>
  <c i="4" r="BK88"/>
  <c i="5" r="J85"/>
  <c i="2" r="BK495"/>
  <c r="BK367"/>
  <c r="BK300"/>
  <c r="J156"/>
  <c r="J405"/>
  <c r="BK227"/>
  <c r="BK332"/>
  <c r="J243"/>
  <c r="BK461"/>
  <c i="3" r="J319"/>
  <c r="J311"/>
  <c r="BK253"/>
  <c r="J213"/>
  <c i="4" r="J88"/>
  <c i="5" r="BK82"/>
  <c r="BK105"/>
  <c i="2" r="BK363"/>
  <c r="BK307"/>
  <c r="J165"/>
  <c r="J485"/>
  <c r="J271"/>
  <c r="J130"/>
  <c r="J335"/>
  <c r="BK176"/>
  <c r="BK152"/>
  <c i="3" r="J85"/>
  <c r="BK245"/>
  <c r="BK266"/>
  <c r="BK116"/>
  <c i="4" r="J82"/>
  <c i="5" r="J88"/>
  <c r="BK98"/>
  <c i="2" r="BK89"/>
  <c r="BK271"/>
  <c r="J161"/>
  <c r="BK183"/>
  <c i="3" r="J245"/>
  <c r="BK269"/>
  <c r="BK108"/>
  <c r="J108"/>
  <c i="4" r="BK82"/>
  <c i="5" r="BK112"/>
  <c i="2" r="J402"/>
  <c r="J357"/>
  <c r="BK243"/>
  <c r="BK119"/>
  <c r="BK418"/>
  <c r="J257"/>
  <c r="BK456"/>
  <c r="BK325"/>
  <c r="BK249"/>
  <c r="BK112"/>
  <c i="3" r="BK296"/>
  <c r="BK319"/>
  <c r="BK259"/>
  <c r="J269"/>
  <c r="BK126"/>
  <c i="4" r="BK103"/>
  <c i="5" r="J116"/>
  <c r="BK88"/>
  <c i="2" r="BK405"/>
  <c r="BK341"/>
  <c r="J203"/>
  <c r="J93"/>
  <c r="BK428"/>
  <c r="J260"/>
  <c r="J143"/>
  <c r="BK347"/>
  <c r="BK253"/>
  <c r="J212"/>
  <c r="BK187"/>
  <c i="3" r="BK239"/>
  <c r="J126"/>
  <c r="BK152"/>
  <c r="BK262"/>
  <c r="BK95"/>
  <c i="5" r="J108"/>
  <c r="J82"/>
  <c i="2" r="BK432"/>
  <c r="BK392"/>
  <c r="J219"/>
  <c r="J432"/>
  <c r="BK314"/>
  <c r="J194"/>
  <c r="J363"/>
  <c r="BK260"/>
  <c r="J152"/>
  <c r="J209"/>
  <c i="3" r="J262"/>
  <c r="J112"/>
  <c r="BK173"/>
  <c r="J253"/>
  <c i="4" r="BK92"/>
  <c r="J85"/>
  <c i="5" r="J102"/>
  <c i="2" r="J307"/>
  <c r="J370"/>
  <c r="BK292"/>
  <c r="J187"/>
  <c r="J249"/>
  <c i="3" r="J276"/>
  <c r="BK120"/>
  <c r="J249"/>
  <c r="BK249"/>
  <c r="BK85"/>
  <c i="5" r="BK116"/>
  <c i="2" r="J408"/>
  <c r="J332"/>
  <c r="BK198"/>
  <c r="J495"/>
  <c r="BK335"/>
  <c r="BK219"/>
  <c r="J392"/>
  <c r="J281"/>
  <c r="BK172"/>
  <c r="BK212"/>
  <c i="3" r="J266"/>
  <c r="BK177"/>
  <c r="J186"/>
  <c r="J259"/>
  <c i="4" r="BK99"/>
  <c i="5" r="BK102"/>
  <c r="J95"/>
  <c i="2" r="BK396"/>
  <c r="BK321"/>
  <c r="J176"/>
  <c r="BK485"/>
  <c r="J292"/>
  <c r="J183"/>
  <c r="J367"/>
  <c r="J275"/>
  <c r="BK130"/>
  <c r="J123"/>
  <c i="3" r="BK104"/>
  <c r="J95"/>
  <c r="J332"/>
  <c r="J120"/>
  <c i="4" r="BK95"/>
  <c i="5" r="J105"/>
  <c r="BK85"/>
  <c i="2" r="BK402"/>
  <c r="BK329"/>
  <c r="BK194"/>
  <c r="J112"/>
  <c r="J329"/>
  <c r="BK209"/>
  <c r="BK350"/>
  <c r="BK246"/>
  <c r="J119"/>
  <c i="1" r="AS54"/>
  <c i="3" r="BK88"/>
  <c i="5" r="J112"/>
  <c r="BK108"/>
  <c i="2" r="J215"/>
  <c r="BK354"/>
  <c r="BK257"/>
  <c r="BK123"/>
  <c r="J89"/>
  <c i="3" r="BK112"/>
  <c r="J88"/>
  <c r="BK311"/>
  <c i="4" r="J95"/>
  <c i="5" r="BK95"/>
  <c i="2" r="BK370"/>
  <c r="J314"/>
  <c r="J172"/>
  <c r="J461"/>
  <c r="J321"/>
  <c r="J198"/>
  <c r="BK357"/>
  <c r="J265"/>
  <c r="J136"/>
  <c r="BK93"/>
  <c i="3" r="J116"/>
  <c r="J324"/>
  <c r="BK324"/>
  <c r="J104"/>
  <c i="4" r="J92"/>
  <c i="5" r="J98"/>
  <c i="2" r="J428"/>
  <c r="J354"/>
  <c r="J253"/>
  <c r="BK136"/>
  <c r="BK448"/>
  <c r="J325"/>
  <c r="BK203"/>
  <c r="BK452"/>
  <c r="J300"/>
  <c r="BK165"/>
  <c r="J246"/>
  <c i="3" r="J202"/>
  <c r="J173"/>
  <c r="BK222"/>
  <c r="BK276"/>
  <c i="4" r="J99"/>
  <c i="5" r="BK91"/>
  <c r="BK120"/>
  <c i="2" r="J418"/>
  <c r="J350"/>
  <c r="BK275"/>
  <c r="BK143"/>
  <c r="BK408"/>
  <c r="BK237"/>
  <c r="J452"/>
  <c r="BK285"/>
  <c r="J227"/>
  <c r="BK265"/>
  <c i="3" r="BK186"/>
  <c r="J152"/>
  <c r="J296"/>
  <c r="BK332"/>
  <c r="BK202"/>
  <c i="4" r="BK85"/>
  <c i="5" r="J120"/>
  <c r="J91"/>
  <c i="2" r="J147"/>
  <c r="J341"/>
  <c r="J237"/>
  <c r="J396"/>
  <c i="3" r="BK213"/>
  <c r="J165"/>
  <c r="J177"/>
  <c r="BK165"/>
  <c i="4" r="J103"/>
  <c i="5" r="F35"/>
  <c i="3" l="1" r="T84"/>
  <c r="P84"/>
  <c r="R84"/>
  <c i="2" r="BK88"/>
  <c r="J88"/>
  <c r="J61"/>
  <c r="BK252"/>
  <c r="J252"/>
  <c r="J62"/>
  <c r="R270"/>
  <c r="R346"/>
  <c r="T366"/>
  <c r="T460"/>
  <c i="3" r="R103"/>
  <c r="R102"/>
  <c r="P323"/>
  <c i="4" r="T81"/>
  <c r="T80"/>
  <c i="5" r="BK81"/>
  <c r="BK80"/>
  <c r="J80"/>
  <c r="J59"/>
  <c i="2" r="T88"/>
  <c r="T252"/>
  <c r="BK270"/>
  <c r="J270"/>
  <c r="J63"/>
  <c r="P346"/>
  <c r="BK366"/>
  <c r="J366"/>
  <c r="J65"/>
  <c r="R460"/>
  <c i="3" r="BK103"/>
  <c r="J103"/>
  <c r="J62"/>
  <c r="BK323"/>
  <c r="J323"/>
  <c r="J63"/>
  <c r="T323"/>
  <c i="4" r="P81"/>
  <c r="P80"/>
  <c i="1" r="AU57"/>
  <c i="5" r="P81"/>
  <c r="P80"/>
  <c i="1" r="AU58"/>
  <c i="2" r="R88"/>
  <c r="P252"/>
  <c r="P270"/>
  <c r="BK346"/>
  <c r="J346"/>
  <c r="J64"/>
  <c r="P366"/>
  <c r="P460"/>
  <c i="3" r="P103"/>
  <c r="P102"/>
  <c r="P83"/>
  <c i="1" r="AU56"/>
  <c i="4" r="BK81"/>
  <c r="J81"/>
  <c r="J60"/>
  <c i="5" r="R81"/>
  <c r="R80"/>
  <c i="2" r="P88"/>
  <c r="P87"/>
  <c r="P86"/>
  <c i="1" r="AU55"/>
  <c i="2" r="R252"/>
  <c r="T270"/>
  <c r="T346"/>
  <c r="R366"/>
  <c r="BK460"/>
  <c r="J460"/>
  <c r="J66"/>
  <c i="3" r="T103"/>
  <c r="T102"/>
  <c r="T83"/>
  <c r="R323"/>
  <c i="4" r="R81"/>
  <c r="R80"/>
  <c i="5" r="T81"/>
  <c r="T80"/>
  <c i="3" r="BK84"/>
  <c r="J84"/>
  <c r="J60"/>
  <c i="4" r="BK80"/>
  <c r="J80"/>
  <c i="5" r="J52"/>
  <c r="E70"/>
  <c r="F77"/>
  <c r="BE82"/>
  <c r="BE88"/>
  <c r="BE95"/>
  <c r="BE102"/>
  <c r="BE85"/>
  <c r="BE91"/>
  <c r="BE108"/>
  <c r="BE98"/>
  <c r="BE105"/>
  <c r="BE112"/>
  <c r="BE116"/>
  <c r="BE120"/>
  <c i="1" r="BB58"/>
  <c i="4" r="J52"/>
  <c r="BE82"/>
  <c r="BE85"/>
  <c r="BE88"/>
  <c r="F55"/>
  <c r="BE92"/>
  <c r="BE103"/>
  <c r="E48"/>
  <c r="BE95"/>
  <c r="BE99"/>
  <c i="3" r="J77"/>
  <c r="F80"/>
  <c r="BE173"/>
  <c r="BE239"/>
  <c r="BE296"/>
  <c r="BE332"/>
  <c r="BE85"/>
  <c r="BE88"/>
  <c r="BE95"/>
  <c r="BE120"/>
  <c r="BE202"/>
  <c r="BE249"/>
  <c r="BE262"/>
  <c r="BE266"/>
  <c r="BE269"/>
  <c r="BE319"/>
  <c r="E48"/>
  <c r="BE104"/>
  <c r="BE112"/>
  <c r="BE116"/>
  <c r="BE177"/>
  <c r="BE213"/>
  <c r="BE222"/>
  <c r="BE245"/>
  <c r="BE253"/>
  <c r="BE276"/>
  <c r="BE311"/>
  <c r="BE324"/>
  <c r="BE108"/>
  <c r="BE126"/>
  <c r="BE146"/>
  <c r="BE152"/>
  <c r="BE165"/>
  <c r="BE186"/>
  <c r="BE259"/>
  <c i="2" r="BE112"/>
  <c r="BE136"/>
  <c r="BE143"/>
  <c r="BE165"/>
  <c r="BE194"/>
  <c r="BE198"/>
  <c r="BE203"/>
  <c r="BE212"/>
  <c r="BE219"/>
  <c r="BE227"/>
  <c r="BE243"/>
  <c r="BE246"/>
  <c r="BE260"/>
  <c r="BE271"/>
  <c r="BE281"/>
  <c r="BE285"/>
  <c r="BE300"/>
  <c r="BE396"/>
  <c r="BE432"/>
  <c r="J52"/>
  <c r="F55"/>
  <c r="BE89"/>
  <c r="BE147"/>
  <c r="BE176"/>
  <c r="BE187"/>
  <c r="BE215"/>
  <c r="BE307"/>
  <c r="BE314"/>
  <c r="BE321"/>
  <c r="BE329"/>
  <c r="BE332"/>
  <c r="BE341"/>
  <c r="BE347"/>
  <c r="BE350"/>
  <c r="BE363"/>
  <c r="BE456"/>
  <c r="BE93"/>
  <c r="BE119"/>
  <c r="BE123"/>
  <c r="BE130"/>
  <c r="BE152"/>
  <c r="BE156"/>
  <c r="BE172"/>
  <c r="BE237"/>
  <c r="BE249"/>
  <c r="BE253"/>
  <c r="BE275"/>
  <c r="BE402"/>
  <c r="BE408"/>
  <c r="BE448"/>
  <c r="BE461"/>
  <c r="BE485"/>
  <c r="E48"/>
  <c r="BE161"/>
  <c r="BE183"/>
  <c r="BE209"/>
  <c r="BE257"/>
  <c r="BE265"/>
  <c r="BE292"/>
  <c r="BE325"/>
  <c r="BE335"/>
  <c r="BE354"/>
  <c r="BE357"/>
  <c r="BE367"/>
  <c r="BE370"/>
  <c r="BE392"/>
  <c r="BE405"/>
  <c r="BE418"/>
  <c r="BE428"/>
  <c r="BE452"/>
  <c r="BE495"/>
  <c i="3" r="F37"/>
  <c i="1" r="BD56"/>
  <c i="3" r="F34"/>
  <c i="1" r="BA56"/>
  <c i="2" r="F35"/>
  <c i="1" r="BB55"/>
  <c i="4" r="F36"/>
  <c i="1" r="BC57"/>
  <c i="5" r="J34"/>
  <c i="1" r="AW58"/>
  <c i="2" r="J34"/>
  <c i="1" r="AW55"/>
  <c i="2" r="F34"/>
  <c i="1" r="BA55"/>
  <c i="3" r="F35"/>
  <c i="1" r="BB56"/>
  <c i="4" r="J34"/>
  <c i="1" r="AW57"/>
  <c i="5" r="F36"/>
  <c i="1" r="BC58"/>
  <c i="3" r="F36"/>
  <c i="1" r="BC56"/>
  <c i="4" r="F34"/>
  <c i="1" r="BA57"/>
  <c i="4" r="F37"/>
  <c i="1" r="BD57"/>
  <c i="5" r="F34"/>
  <c i="1" r="BA58"/>
  <c i="4" r="J30"/>
  <c i="2" r="F36"/>
  <c i="1" r="BC55"/>
  <c i="2" r="F37"/>
  <c i="1" r="BD55"/>
  <c i="4" r="F35"/>
  <c i="1" r="BB57"/>
  <c i="5" r="F37"/>
  <c i="1" r="BD58"/>
  <c i="3" r="J34"/>
  <c i="1" r="AW56"/>
  <c i="3" l="1" r="R83"/>
  <c i="2" r="R87"/>
  <c r="R86"/>
  <c r="T87"/>
  <c r="T86"/>
  <c r="BK87"/>
  <c r="BK86"/>
  <c r="J86"/>
  <c i="5" r="J81"/>
  <c r="J60"/>
  <c i="3" r="BK102"/>
  <c r="J102"/>
  <c r="J61"/>
  <c i="1" r="AG57"/>
  <c i="4" r="J59"/>
  <c i="5" r="J30"/>
  <c i="1" r="AG58"/>
  <c r="AU54"/>
  <c r="BD54"/>
  <c r="W33"/>
  <c r="BB54"/>
  <c r="W31"/>
  <c r="BC54"/>
  <c r="AY54"/>
  <c i="3" r="J33"/>
  <c i="1" r="AV56"/>
  <c r="AT56"/>
  <c i="4" r="F33"/>
  <c i="1" r="AZ57"/>
  <c i="2" r="J30"/>
  <c i="1" r="AG55"/>
  <c i="2" r="J33"/>
  <c i="1" r="AV55"/>
  <c r="AT55"/>
  <c r="AN55"/>
  <c r="BA54"/>
  <c r="AW54"/>
  <c r="AK30"/>
  <c i="5" r="F33"/>
  <c i="1" r="AZ58"/>
  <c i="4" r="J33"/>
  <c i="1" r="AV57"/>
  <c r="AT57"/>
  <c r="AN57"/>
  <c i="5" r="J33"/>
  <c i="1" r="AV58"/>
  <c r="AT58"/>
  <c r="AN58"/>
  <c i="3" r="F33"/>
  <c i="1" r="AZ56"/>
  <c i="2" r="F33"/>
  <c i="1" r="AZ55"/>
  <c i="3" l="1" r="BK83"/>
  <c r="J83"/>
  <c r="J59"/>
  <c i="2" r="J59"/>
  <c r="J87"/>
  <c r="J60"/>
  <c i="5" r="J39"/>
  <c i="4" r="J39"/>
  <c i="2" r="J39"/>
  <c i="3" r="J30"/>
  <c i="1" r="AG56"/>
  <c r="AG54"/>
  <c r="AK26"/>
  <c r="AX54"/>
  <c r="W32"/>
  <c r="AZ54"/>
  <c r="AV54"/>
  <c r="AK29"/>
  <c r="AK35"/>
  <c r="W30"/>
  <c i="3" l="1" r="J39"/>
  <c i="1" r="AN56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<sst xmlns="http://schemas.openxmlformats.org/spreadsheetml/2006/main">
  <si>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</si>
  <si>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</si>
  <si>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</si>
  <si>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</si>
  <si>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</si>
  <si>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{8656f31d-73b1-4f85-9370-5395c90b68c6}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</si>
  <si>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</si>
  <si>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</si>
  <si>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</si>
  <si>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</si>
  <si>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</si>
  <si>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</si>
  <si>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</si>
  <si>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</si>
  <si>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</si>
  <si>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23-158-08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</si>
  <si>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</si>
  <si>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</si>
  <si>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III/3284 Sendražice, ul. Hlavní</t>
  </si>
  <si>
    <t>KSO:</t>
  </si>
  <si>
    <t>CC-CZ:</t>
  </si>
  <si>
    <t>Místo:</t>
  </si>
  <si>
    <t>k.ú. Sendražice u Kolína</t>
  </si>
  <si>
    <t>Datum:</t>
  </si>
  <si>
    <t>2. 12. 2024</t>
  </si>
  <si>
    <t>Zadavatel:</t>
  </si>
  <si>
    <t>IČ:</t>
  </si>
  <si>
    <t>00066001</t>
  </si>
  <si>
    <t>KSÚS Středočeského kraje</t>
  </si>
  <si>
    <t>DIČ:</t>
  </si>
  <si>
    <t>Uchazeč:</t>
  </si>
  <si>
    <t>Vyplň údaj</t>
  </si>
  <si>
    <t>Projektant:</t>
  </si>
  <si>
    <t>48592722</t>
  </si>
  <si>
    <t>DIPRO, spol. s r.o.</t>
  </si>
  <si>
    <t>Zpracovatel:</t>
  </si>
  <si>
    <t>13891871</t>
  </si>
  <si>
    <t>Jitka Heřmanová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</si>
  <si>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</si>
  <si>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</si>
  <si>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</si>
  <si>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</si>
  <si>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</si>
  <si>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</si>
  <si>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</si>
  <si>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</si>
  <si>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</si>
  <si>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</si>
  <si>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</si>
  <si>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</si>
  <si>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</si>
  <si>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</si>
  <si>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</si>
  <si>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</si>
  <si>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</si>
  <si>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</si>
  <si>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</si>
  <si>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</si>
  <si>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</si>
  <si>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</si>
  <si>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</si>
  <si>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</si>
  <si>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</si>
  <si>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</si>
  <si>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</si>
  <si>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</si>
  <si>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</si>
  <si>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</si>
  <si>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</si>
  <si>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</si>
  <si>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</si>
  <si>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</si>
  <si>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</si>
  <si>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</si>
  <si>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</si>
  <si>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</si>
  <si>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</si>
  <si>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</si>
  <si>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</si>
  <si>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</si>
  <si>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</si>
  <si>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</si>
  <si>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</si>
  <si>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</si>
  <si>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{d798e2af-1245-4322-b16c-794d1ce34405}</t>
  </si>
  <si>
    <t>2</t>
  </si>
  <si>
    <t>SO 301</t>
  </si>
  <si>
    <t>Objekty odvodnění</t>
  </si>
  <si>
    <t>{0056248f-481c-43bc-8de8-8fc76fb974fd}</t>
  </si>
  <si>
    <t>SO 801</t>
  </si>
  <si>
    <t>Vegetační úpravy</t>
  </si>
  <si>
    <t>{be38a08c-200f-4bbb-93e6-e5f0a2416b8b}</t>
  </si>
  <si>
    <t>VRN</t>
  </si>
  <si>
    <t>Vedlejší a ostatní rozpočtové náklady</t>
  </si>
  <si>
    <t>VON</t>
  </si>
  <si>
    <t>{9b866dce-54e0-4ab0-b21f-9314afba78f9}</t>
  </si>
  <si>
    <t>KRYCÍ LIST SOUPISU PRACÍ</t>
  </si>
  <si>
    <t>Objekt:</t>
  </si>
  <si>
    <t>SO 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</si>
  <si>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</si>
  <si>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</si>
  <si>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</si>
  <si>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</si>
  <si>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</si>
  <si>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</si>
  <si>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</si>
  <si>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</si>
  <si>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</si>
  <si>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</si>
  <si>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</si>
  <si>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</si>
  <si>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</si>
  <si>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</si>
  <si>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</si>
  <si>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</si>
  <si>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</si>
  <si>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</si>
  <si>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</si>
  <si>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</si>
  <si>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</si>
  <si>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</si>
  <si>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</si>
  <si>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</si>
  <si>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</si>
  <si>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</si>
  <si>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</si>
  <si>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</si>
  <si>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</si>
  <si>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113136</t>
  </si>
  <si>
    <t>ODSTRANĚNÍ KRYTU ZPEVNĚNÝCH PLOCH S ASFALT POJIVEM, ODVOZ DO 12KM</t>
  </si>
  <si>
    <t>M3</t>
  </si>
  <si>
    <t>OTSKP 2024</t>
  </si>
  <si>
    <t>4</t>
  </si>
  <si>
    <t>163523318</t>
  </si>
  <si>
    <t>PP</t>
  </si>
  <si>
    <t>PSC</t>
  </si>
  <si>
    <t>Poznámka k souboru cen:_x000d_
Položka zahrnuje:_x000d_
- veškerou manipulaci s vybouranou sutí a s vybouranými hmotami vč. uložení na skládku. _x000d_
Položka nezahrnuje:_x000d_
- poplatek za skládku, který se vykazuje v položce 0141** (s výjimkou malého množství bouraného materiálu, kde je možné poplatek zahrnout do jednotkové ceny bourání – tento fakt musí být uveden v doplňujícím textu k položce).</t>
  </si>
  <si>
    <t>VV</t>
  </si>
  <si>
    <t>"Bourací práce - asfalt 150mm"160*0,15</t>
  </si>
  <si>
    <t>113326</t>
  </si>
  <si>
    <t>ODSTRANĚNÍ PODKLADŮ ZPEVNĚNÝCH PLOCH Z KAMENIVA NESTMEL, ODVOZ DO 12KM</t>
  </si>
  <si>
    <t>-532693228</t>
  </si>
  <si>
    <t>"Bourací práce vozovky - vrt S1 štěrkové vrstvy 320mm"2185*0,32</t>
  </si>
  <si>
    <t>"Bourací práce vozovky - vrt V1 štěrkové vrstvy 320mm"2165*0,32</t>
  </si>
  <si>
    <t>"Bourací práce vozovky - vrt S2 štěrkové vrstvy 280mm"2085*0,28</t>
  </si>
  <si>
    <t>"Bourací práce - zeleň štěrkové vrstvy 280mm"35*0,28</t>
  </si>
  <si>
    <t>"Bourací práce - přídlažba štěrkové vrstvy 200mm"280*0,2</t>
  </si>
  <si>
    <t>"Bourací práce - chodník štěrkové vrstvy 190mm"50*0,19</t>
  </si>
  <si>
    <t>"Bourací práce - zeleň štěrkové vrstvy 100mm"5*0,1</t>
  </si>
  <si>
    <t>"Bourací práce - konstrukční souvrství vjezdu - štěrkové vrstvy 200mm"155*0,2</t>
  </si>
  <si>
    <t>"Bourací práce - konstrukční souvrství vjezdu - štěrkové vrstvy 360mm"85*0,36</t>
  </si>
  <si>
    <t>"Bourací práce - konstrukční souvrství vjezdu - štěrkové vrstvy 390mm"100*0,39</t>
  </si>
  <si>
    <t>"Bourací práce - konstrukční souvrství vjezdu - štěrkové vrstvy 350mm"55*0,35</t>
  </si>
  <si>
    <t>"Bourací práce - konstrukční souvrství vjezdu - štěrkové vrstvy 200mm"10*0,2</t>
  </si>
  <si>
    <t>"Bourací práce - konstrukční souvrství vjezdu - štěrkové vrstvy 270mm"25*0,27</t>
  </si>
  <si>
    <t>"Bourací práce - konstrukční souvrství vjezdu - štěrkové vrstvy 130mm"5*0,13</t>
  </si>
  <si>
    <t>"Bourací práce - konstrukční souvrství vjezdu - štěrkové vrstvy 200mm"120*0,2</t>
  </si>
  <si>
    <t>Součet</t>
  </si>
  <si>
    <t>3</t>
  </si>
  <si>
    <t>113356</t>
  </si>
  <si>
    <t>ODSTRAN PODKLADU ZPEVNĚNÝCH PLOCH Z BETONU, ODVOZ DO 12KM</t>
  </si>
  <si>
    <t>-725198545</t>
  </si>
  <si>
    <t>"Bourací práce - přídlažba betonové vrstvy 130mm"280*0,13</t>
  </si>
  <si>
    <t>"Bourací práce - konstrukční souvrství vjezdu - betonové vrstvy 130mm"155*0,13</t>
  </si>
  <si>
    <t>"Bourací práce - konstrukční souvrství vjezdu - betonové vrstvy 150mm"120*0,15</t>
  </si>
  <si>
    <t>11347A</t>
  </si>
  <si>
    <t>ODSTRAN KRYTU ZPEVNĚNÝCH PLOCH Z DLAŽEB KOSTEK VČET PODKL - BEZ DOPRAVY</t>
  </si>
  <si>
    <t>1626079330</t>
  </si>
  <si>
    <t>Poznámka k souboru cen:_x000d_
Položka zahrnuje:_x000d_
- veškerou manipulaci s vybouranou sutí a s vybouranými hmotami, kromě vodorovné dopravy, vč. uložení na skládku. _x000d_
Položka nezahrnuje:_x000d_
- vodorovnou dopravu_x000d_
- poplatek za skládku, který se vykazuje v položce 0141** (s výjimkou malého množství bouraného materiálu, kde je možné poplatek zahrnout do jednotkové ceny bourání – tento fakt musí být uveden v doplňujícím textu k položce).</t>
  </si>
  <si>
    <t>"Bourací práce - konstrukční souvrství vjezdu - kamenné dlažby zpětné použití"5*0,12</t>
  </si>
  <si>
    <t>5</t>
  </si>
  <si>
    <t>113486</t>
  </si>
  <si>
    <t>ODSTRANĚNÍ KRYTU ZPEVNĚNÝCH PLOCH Z DLAŽDIC VČETNĚ PODKLADU, ODVOZ DO 12KM</t>
  </si>
  <si>
    <t>1908048093</t>
  </si>
  <si>
    <t>"Bourací práce - chodník"50*0,06</t>
  </si>
  <si>
    <t>"Bourací práce - konstrukční souvrství vjezdu - betonové dlažby"100*0,08</t>
  </si>
  <si>
    <t>"Bourací práce - konstrukční souvrství vjezdu - betonové dlažby"25*0,08</t>
  </si>
  <si>
    <t>6</t>
  </si>
  <si>
    <t>11352A</t>
  </si>
  <si>
    <t>ODSTRANĚNÍ CHODNÍKOVÝCH A SILNIČNÍCH OBRUBNÍKŮ BETONOVÝCH - BEZ DOPRAVY</t>
  </si>
  <si>
    <t>M</t>
  </si>
  <si>
    <t>2094906401</t>
  </si>
  <si>
    <t>"chodníkové odvoz na skládku 12km"150</t>
  </si>
  <si>
    <t>"silniční odvoz na skládku 12km"790</t>
  </si>
  <si>
    <t>7</t>
  </si>
  <si>
    <t>11352B</t>
  </si>
  <si>
    <t>ODSTRANĚNÍ CHODNÍKOVÝCH A SILNIČNÍCH OBRUBNÍKŮ BETONOVÝCH - DOPRAVA</t>
  </si>
  <si>
    <t>tkm</t>
  </si>
  <si>
    <t>-464249300</t>
  </si>
  <si>
    <t>Poznámka k souboru cen:_x000d_
Položka zahrnuje:_x000d_
- samostatnou dopravu suti a vybouraných hmot._x000d_
Položka nezahrnuje:_x000d_
- x_x000d_
Způsob měření:_x000d_
- množství se určí jako součin hmotnosti a požadované vzdálenosti .</t>
  </si>
  <si>
    <t>940*12 'Přepočtené koeficientem množství</t>
  </si>
  <si>
    <t>8</t>
  </si>
  <si>
    <t>11353A</t>
  </si>
  <si>
    <t>ODSTRANĚNÍ CHODNÍKOVÝCH KAMENNÝCH OBRUBNÍKŮ - BEZ DOPRAVY</t>
  </si>
  <si>
    <t>1491206136</t>
  </si>
  <si>
    <t>"silniční, odvoz do skladu investora"860</t>
  </si>
  <si>
    <t>9</t>
  </si>
  <si>
    <t>11353B</t>
  </si>
  <si>
    <t>ODSTRANĚNÍ CHODNÍKOVÝCH KAMENNÝCH OBRUBNÍKŮ - DOPRAVA</t>
  </si>
  <si>
    <t>1558926871</t>
  </si>
  <si>
    <t>860*15 'Přepočtené koeficientem množství</t>
  </si>
  <si>
    <t>10</t>
  </si>
  <si>
    <t>11354A</t>
  </si>
  <si>
    <t>ODSTRANĚNÍ OBRUB Z KRAJNÍKŮ - BEZ DOPRAVY</t>
  </si>
  <si>
    <t>-1160163449</t>
  </si>
  <si>
    <t>"Bourací práce - přídlažba "1120</t>
  </si>
  <si>
    <t>11</t>
  </si>
  <si>
    <t>11354B</t>
  </si>
  <si>
    <t>ODSTRANĚNÍ OBRUB Z KRAJNÍKŮ - DOPRAVA</t>
  </si>
  <si>
    <t>1549520145</t>
  </si>
  <si>
    <t>1120*12 'Přepočtené koeficientem množství</t>
  </si>
  <si>
    <t>113746</t>
  </si>
  <si>
    <t>FRÉZOVÁNÍ ZPEVNĚNÝCH PLOCH ASFALTOVÝCH TL. DO 100MM</t>
  </si>
  <si>
    <t>M2</t>
  </si>
  <si>
    <t>1895294324</t>
  </si>
  <si>
    <t>"Konstrukční souvrství vjezdu - asfalt"155</t>
  </si>
  <si>
    <t>13</t>
  </si>
  <si>
    <t>113747</t>
  </si>
  <si>
    <t>FRÉZOVÁNÍ ZPEVNĚNÝCH PLOCH ASFALTOVÝCH TL. DO 120MM</t>
  </si>
  <si>
    <t>-1694908983</t>
  </si>
  <si>
    <t>"Odfrézování stáv. asfaltových vrstev PAU ZAS - T1 110mm"2185</t>
  </si>
  <si>
    <t>"Odfrézování stáv. asfaltových vrstev PAU ZAS - T1 110mm"2165</t>
  </si>
  <si>
    <t>"Odfrézování stáv. asfaltových vrstev PAU ZAS - T1 110mm"85</t>
  </si>
  <si>
    <t>14</t>
  </si>
  <si>
    <t>113748</t>
  </si>
  <si>
    <t>FRÉZOVÁNÍ ZPEVNĚNÝCH PLOCH ASFALTOVÝCH TL. DO 150MM</t>
  </si>
  <si>
    <t>1877654464</t>
  </si>
  <si>
    <t>"Odfrézování stáv. asfaltových vrstev PAU ZA T1 150mm"2085</t>
  </si>
  <si>
    <t>15</t>
  </si>
  <si>
    <t>113761</t>
  </si>
  <si>
    <t>FRÉZOVÁNÍ DRÁŽKY PRŮŘEZU DO 100MM2 V ASFALTOVÉ VOZOVCE</t>
  </si>
  <si>
    <t>1485580284</t>
  </si>
  <si>
    <t>Poznámka k souboru cen:_x000d_
Položka zahrnuje:_x000d_
- veškerou manipulaci s vybouranou sutí a s vybouranými hmotami vč. uložení na skládku._x000d_
Položka nezahrnuje:_x000d_
- x</t>
  </si>
  <si>
    <t>"Řez styčné spáry - pokládka"350</t>
  </si>
  <si>
    <t>"Řez styčné spáry - frézování"350</t>
  </si>
  <si>
    <t>"Řez styčné spáry - betonová přídlažba"860</t>
  </si>
  <si>
    <t>16</t>
  </si>
  <si>
    <t>121106</t>
  </si>
  <si>
    <t>SEJMUTÍ ORNICE NEBO LESNÍ PŮDY S ODVOZEM DO 12KM</t>
  </si>
  <si>
    <t>-381225455</t>
  </si>
  <si>
    <t>Poznámka k souboru cen:_x000d_
Položka zahrnuje:_x000d_
- sejmutí ornice bez ohledu na tloušťku vrstvy_x000d_
- její vodorovnou dopravu_x000d_
Položka nezahrnuje:_x000d_
- uložení na trvalou skládku</t>
  </si>
  <si>
    <t>"Bourací práce - zeleň tl- 150mm"1260*0,15</t>
  </si>
  <si>
    <t>17</t>
  </si>
  <si>
    <t>122736</t>
  </si>
  <si>
    <t>ODKOPÁVKY A PROKOPÁVKY OBECNÉ TŘ. I, ODVOZ DO 12KM</t>
  </si>
  <si>
    <t>-443385480</t>
  </si>
  <si>
    <t>Poznámka k souboru cen:_x000d_
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</si>
  <si>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"Bourací práce - zeleň zemina 150mm"35*0,15</t>
  </si>
  <si>
    <t>"Bourací práce - zeleň zemina 150mm"5*0,15</t>
  </si>
  <si>
    <t>"Bourací práce - zeleň zemina 150mm"10*0,15</t>
  </si>
  <si>
    <t>18</t>
  </si>
  <si>
    <t>12273A</t>
  </si>
  <si>
    <t>ODKOPÁVKY A PROKOPÁVKY OBECNÉ TŘ. I - BEZ DOPRAVY</t>
  </si>
  <si>
    <t>115048775</t>
  </si>
  <si>
    <t>Poznámka k souboru cen:_x000d_
Položka zahrnuje:_x000d_
-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vodorovnou dopravu_x000d_
- nezahrnuje uložení zeminy (na skládku, do násypu) ani poplatky za skládku, vykazují se v položce č.0141**</t>
  </si>
  <si>
    <t>"Sanace aktivní zóny - zlepšení zeminy typu S4 SM - naložení z mezideponie"4530*0,3</t>
  </si>
  <si>
    <t>19</t>
  </si>
  <si>
    <t>12273B</t>
  </si>
  <si>
    <t>ODKOPÁVKY A PROKOPÁVKY OBECNÉ TŘ. I - DOPRAVA</t>
  </si>
  <si>
    <t>M3KM</t>
  </si>
  <si>
    <t>2053857094</t>
  </si>
  <si>
    <t>Poznámka k souboru cen:_x000d_
Položka zahrnuje:_x000d_
- samostatnou dopravu zeminy_x000d_
Položka nezahrnuje:_x000d_
- x_x000d_
Způsob měření:_x000d_
- množství se určí jako součin kubatutry a požadované vzdálenosti .</t>
  </si>
  <si>
    <t>"Sanace aktivní zóny - zlepšení zeminy typu S4 SM - z mezideponie 10km"4530*0,3</t>
  </si>
  <si>
    <t>1359*10 'Přepočtené koeficientem množství</t>
  </si>
  <si>
    <t>20</t>
  </si>
  <si>
    <t>123736</t>
  </si>
  <si>
    <t>ODKOP PRO SPOD STAVBU SILNIC A ŽELEZNIC TŘ. I, ODVOZ DO 12KM</t>
  </si>
  <si>
    <t>-1248316834</t>
  </si>
  <si>
    <t>"Sanace aktivní zóny - zlepšení zeminy typu S4 SM - na mezideponii 10km"4530*0,3</t>
  </si>
  <si>
    <t>"Sanace aktivní zóny - výměna zeminy typu F6 CI"2220*0,5</t>
  </si>
  <si>
    <t>12993</t>
  </si>
  <si>
    <t>ČIŠTĚNÍ POTRUBÍ DN DO 200MM</t>
  </si>
  <si>
    <t>-2108183664</t>
  </si>
  <si>
    <t>Poznámka k souboru cen:_x000d_
Položka zahrnuje:_x000d_
- vodorovnou a svislou dopravu, přemístění, přeložení, manipulace s materiálem a uložení na skládku._x000d_
Položka nezahrnuje:_x000d_
- poplatek za skládku, který se vykazuje v položce 0141** (s výjimkou malého množství materiálu, kde je možné poplatek zahrnout do jednotkové ceny položky – tento fakt musí být uveden v doplňujícím textu k položce)</t>
  </si>
  <si>
    <t>22</t>
  </si>
  <si>
    <t>129957</t>
  </si>
  <si>
    <t>ČIŠTĚNÍ POTRUBÍ DN DO 500MM</t>
  </si>
  <si>
    <t>-990605761</t>
  </si>
  <si>
    <t>23</t>
  </si>
  <si>
    <t>17131</t>
  </si>
  <si>
    <t>ULOŽENÍ SYPANINY DO NÁSYPŮ V AKTIVNÍ ZÓNĚ SE ZHUT SE ZLEPŠENÍM ZEMINY</t>
  </si>
  <si>
    <t>788607095</t>
  </si>
  <si>
    <t>Poznámka k souboru cen:_x000d_
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pod.)_x000d_
Položka nezahrnuje:_x000d_
- x</t>
  </si>
  <si>
    <t>"Sanace aktivní zóny - zlepšení zeminy typu S4 SM "4530*0,3</t>
  </si>
  <si>
    <t>24</t>
  </si>
  <si>
    <t>17180</t>
  </si>
  <si>
    <t>ULOŽENÍ SYPANINY DO NÁSYPŮ Z NAKUPOVANÝCH MATERIÁLŮ</t>
  </si>
  <si>
    <t>1964472317</t>
  </si>
  <si>
    <t>Poznámka k souboru cen:_x000d_
Položka zahrnuje:_x000d_
- kompletní provedení zemní konstrukce (násypového tělesa včetně aktivní zóny) včetně nákupu a dopravy materiálu dle zadávací dokumentace_x000d_
- úprava ukládaného materiálu vlhčením, tříděním, promícháním nebo vysoušením, příp. jiné úpravy za účelem zlepšení jeho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pod.)_x000d_
Položka nezahrnuje:_x000d_
- x</t>
  </si>
  <si>
    <t>"Sanace aktivní zóny - výměna zeminy typu F6 CI"</t>
  </si>
  <si>
    <t>"Stabilizace parapláně zaválcováním recyklovaného kameniva fr. 32-63mm"2220*0,2</t>
  </si>
  <si>
    <t>"Zpětný zásyp recyklovaným kamenivem fr. 32-63mm 2x250mm"2220*0,5</t>
  </si>
  <si>
    <t>"Zaválcování štěrkodrti ŠD 4-16"2220*0,1</t>
  </si>
  <si>
    <t>25</t>
  </si>
  <si>
    <t>18110</t>
  </si>
  <si>
    <t>ÚPRAVA PLÁNĚ SE ZHUTNĚNÍM V HORNINĚ TŘ. I</t>
  </si>
  <si>
    <t>1893944486</t>
  </si>
  <si>
    <t>Poznámka k souboru cen:_x000d_
Položka zahrnuje:_x000d_
- úpravu pláně včetně vyrovnání výškových rozdílů. Míru zhutnění určuje projekt._x000d_
Položka nezahrnuje:_x000d_
- x</t>
  </si>
  <si>
    <t>"Nové konstrukční souvrství vozovky"6530</t>
  </si>
  <si>
    <t>"Konstrukce chodníku z betonové dlažby"55</t>
  </si>
  <si>
    <t>"Konstrukční souvrství vjezdu - zámková dlažba"185</t>
  </si>
  <si>
    <t>"Konstrukční souvrství vjezdu - štěrk"55</t>
  </si>
  <si>
    <t>"Konstrukční souvrství vjezdu - prostý beton"160</t>
  </si>
  <si>
    <t>26</t>
  </si>
  <si>
    <t>18130</t>
  </si>
  <si>
    <t>ÚPRAVA PLÁNĚ BEZ ZHUTNĚNÍ</t>
  </si>
  <si>
    <t>148078429</t>
  </si>
  <si>
    <t>Poznámka k souboru cen:_x000d_
Položka zahrnuje:_x000d_
- úpravu pláně včetně vyrovnání výškových rozdílů_x000d_
Položka nezahrnuje:_x000d_
- x</t>
  </si>
  <si>
    <t xml:space="preserve">"Rozprostření na mezideponii odtěžené stáv. zeminy aktivní zóny a její příprava pro zpětné použití"4530 </t>
  </si>
  <si>
    <t>"Konstrukční souvrství obnovy zeleně"1420</t>
  </si>
  <si>
    <t>27</t>
  </si>
  <si>
    <t>18232</t>
  </si>
  <si>
    <t>ROZPROSTŘENÍ ORNICE V ROVINĚ V TL DO 0,15M</t>
  </si>
  <si>
    <t>-694757427</t>
  </si>
  <si>
    <t>Poznámka k souboru cen:_x000d_
Položka zahrnuje:_x000d_
- nutné přemístění ornice z dočasných skládek vzdálených do 50m_x000d_
- rozprostření ornice v předepsané tloušťce v rovině a ve svahu do 1:5_x000d_
Položka nezahrnuje:_x000d_
- x</t>
  </si>
  <si>
    <t>28</t>
  </si>
  <si>
    <t>18241</t>
  </si>
  <si>
    <t>ZALOŽENÍ TRÁVNÍKU RUČNÍM VÝSEVEM</t>
  </si>
  <si>
    <t>2100336592</t>
  </si>
  <si>
    <t>Poznámka k souboru cen:_x000d_
Položka zahrnuje:_x000d_
- dodání předepsané travní směsi, její výsev na ornici, zalévání, první pokosení, to vše bez ohledu na sklon terénu_x000d_
Položka nezahrnuje:_x000d_
- x</t>
  </si>
  <si>
    <t>29</t>
  </si>
  <si>
    <t>18247</t>
  </si>
  <si>
    <t>OŠETŘOVÁNÍ TRÁVNÍKU</t>
  </si>
  <si>
    <t>1216453558</t>
  </si>
  <si>
    <t>Poznámka k souboru cen:_x000d_
Položka zahrnuje:_x000d_
- pokosení se shrabáním, naložení shrabků na dopravní prostředek, s odvozem a se složením, to vše bez ohledu na sklon terénu_x000d_
- nutné zalití a hnojení_x000d_
Položka nezahrnuje:_x000d_
- x</t>
  </si>
  <si>
    <t>Zakládání</t>
  </si>
  <si>
    <t>30</t>
  </si>
  <si>
    <t>21262</t>
  </si>
  <si>
    <t>TRATIVODY KOMPLET Z TRUB Z PLAST HMOT DN DO 100MM</t>
  </si>
  <si>
    <t>-105666637</t>
  </si>
  <si>
    <t>Poznámka k souboru cen:_x000d_
Položka zahrnuje:_x000d_
 - platí pro kompletní konstrukce trativodů:_x000d_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- obsyp trativodu předepsaným materiálem_x000d_
- ukončení trativodu zaústěním do potrubí nebo vodoteče, případně vybudování ukončujícího objektu (kapličky) dle VL_x000d_
- veškerý materiál, výrobky a polotovary, včetně mimostaveništní a vnitrostaveništní dopravy_x000d_
Položka nezahrnuje:_x000d_
- opláštění z geotextilie, fólie</t>
  </si>
  <si>
    <t>P</t>
  </si>
  <si>
    <t xml:space="preserve">Poznámka k položce:_x000d_
Filtrační štěrkopísek tl. 50mm (0,02m2 x 1640 m)_x000d_
Drcené kamenivo frakce 8/16mm (0,15m2 x 1640 m)_x000d_
</t>
  </si>
  <si>
    <t>31</t>
  </si>
  <si>
    <t>21361</t>
  </si>
  <si>
    <t>DRENÁŽNÍ VRSTVY Z GEOTEXTILIE</t>
  </si>
  <si>
    <t>-1570836481</t>
  </si>
  <si>
    <t>Poznámka k souboru cen:_x000d_
Položka zahrnuje:_x000d_
- dodávku předepsané geotextilie (včetně nutných přesahů) pro drenážní vrstvu, včetně mimostaveništní a vnitrostaveništní dopravy_x000d_
- provedení drenážní vrstvy předepsaných rozměrů a předepsaného tvaru_x000d_
Položka nezahrnuje:_x000d_
- x</t>
  </si>
  <si>
    <t>32</t>
  </si>
  <si>
    <t>215663</t>
  </si>
  <si>
    <t>ÚPRAVA PODLOŽÍ HYDRAULICKÝMI POJIVY DO 2% HL DO 0,5M</t>
  </si>
  <si>
    <t>947199822</t>
  </si>
  <si>
    <t>Poznámka k souboru cen:_x000d_
Položka zahrnuje:_x000d_
- zafrézování předepsaného množství hydraulického pojiva do podloží do hloubky do 0,5m_x000d_
- zhutnění_x000d_
- druh hydraulického pojiva stanoví zadávací dokumentace_x000d_
Položka nezahrnuje:_x000d_
- x</t>
  </si>
  <si>
    <t>Poznámka k položce:_x000d_
Zlepšení vlastností nevhodného typu zeminy bude provedeno pomocí stabilizace příměsí hydraulického směsného pojiva v množství 5%. *Pro stanovení přidávaného typu a obsahu pojiva je nutné realizovat průkazní zkoušku.</t>
  </si>
  <si>
    <t>"Sanace aktivní zóny - zlepšení zeminy typu S4 SM "4530</t>
  </si>
  <si>
    <t>33</t>
  </si>
  <si>
    <t>215669</t>
  </si>
  <si>
    <t>ÚPRAVA PODLOŽÍ HYDRAULICKÝMI POJIVY HL DO 0,5M - PŘÍPLATEK ZA DALŠÍCH 0,5%</t>
  </si>
  <si>
    <t>1558526909</t>
  </si>
  <si>
    <t>Poznámka k souboru cen:_x000d_
Položka zahrnuje:_x000d_
- příplatek za 0,5% dalšího (i započatého) množství hydraulického pojiva přes 2%_x000d_
- druh hydraulického pojiva stanoví zadávací dokumentace_x000d_
Položka nezahrnuje:- x</t>
  </si>
  <si>
    <t>"Zlepšení vlastností nevhodného typu zeminy bude provedeno pomocí stabilizace příměsí hydraulického směsného pojiva v množství 5%"4530</t>
  </si>
  <si>
    <t>4530*6 'Přepočtené koeficientem množství</t>
  </si>
  <si>
    <t>Komunikace pozemní</t>
  </si>
  <si>
    <t>34</t>
  </si>
  <si>
    <t>56123L</t>
  </si>
  <si>
    <t>VÁLCOVANÝ BETON RC C 24/32 TL. DO 150MM</t>
  </si>
  <si>
    <t>-407025226</t>
  </si>
  <si>
    <t>Poznámka k souboru cen:_x000d_
Položka zahrnuje:_x000d_
- dodání směsi v požadované kvalitě_x000d_
- očištění podkladu_x000d_
- uložení směsi dle předepsaného technologického předpisu a zhutnění vrstvy v předepsané tloušťce_x000d_
- zřízení vrstvy bez rozlišení šířky, pokládání vrstvy po etapách, včetně pracovních spar a spojů_x000d_
- úpravu napojení, ukončení_x000d_
- úpravu dilatačních spar včetně předepsané výztuže_x000d_
Položka nezahrnuje:_x000d_
- postřiky, nátěry</t>
  </si>
  <si>
    <t>35</t>
  </si>
  <si>
    <t>56140D</t>
  </si>
  <si>
    <t xml:space="preserve">SMĚSI Z KAMENIVA STMELENÉ CEMENTEM  SC C 1,5/2,0</t>
  </si>
  <si>
    <t>-553567833</t>
  </si>
  <si>
    <t>SMĚSI Z KAMENIVA STMELENÉ CEMENTEM SC C 1,5/2,0</t>
  </si>
  <si>
    <t>"Nové konstrukční souvrství vozovky"6530*0,13</t>
  </si>
  <si>
    <t>"Konstrukční souvrství vjezdu - asfalt"155*0,13</t>
  </si>
  <si>
    <t>36</t>
  </si>
  <si>
    <t>56331</t>
  </si>
  <si>
    <t>VOZOVKOVÉ VRSTVY ZE ŠTĚRKODRTI TL. DO 50MM</t>
  </si>
  <si>
    <t>-889938548</t>
  </si>
  <si>
    <t>Poznámka k souboru cen:_x000d_
Položka zahrnuje:_x000d_
- dodání kameniva předepsané kvality a zrnitosti_x000d_
- rozprostření a zhutnění vrstvy v předepsané tloušťce_x000d_
- zřízení vrstvy bez rozlišení šířky, pokládání vrstvy po etapách_x000d_
Položka nezahrnuje:_x000d_
- postřiky, nátěry</t>
  </si>
  <si>
    <t>"Konstrukční souvrství vjezdu - štěrk fr. 0/8"55</t>
  </si>
  <si>
    <t>37</t>
  </si>
  <si>
    <t>56333</t>
  </si>
  <si>
    <t>VOZOVKOVÉ VRSTVY ZE ŠTĚRKODRTI TL. DO 150MM</t>
  </si>
  <si>
    <t>-2041766043</t>
  </si>
  <si>
    <t>"Konstrukční souvrství vjezdu - štěrk"55*2</t>
  </si>
  <si>
    <t>38</t>
  </si>
  <si>
    <t>56334</t>
  </si>
  <si>
    <t>VOZOVKOVÉ VRSTVY ZE ŠTĚRKODRTI TL. DO 200MM</t>
  </si>
  <si>
    <t>-738080938</t>
  </si>
  <si>
    <t>"Nové konstrukční souvrství vozovky"6750</t>
  </si>
  <si>
    <t>39</t>
  </si>
  <si>
    <t>572213</t>
  </si>
  <si>
    <t>SPOJOVACÍ POSTŘIK Z EMULZE DO 0,5KG/M2</t>
  </si>
  <si>
    <t>-1062277060</t>
  </si>
  <si>
    <t>Poznámka k souboru cen:_x000d_
Položka zahrnuje:_x000d_
- dodání všech předepsaných materiálů pro postřiky v předepsaném množství_x000d_
- provedení dle předepsaného technologického předpisu_x000d_
- zřízení vrstvy bez rozlišení šířky, pokládání vrstvy po etapách_x000d_
- úpravu napojení, ukončení_x000d_
Položka nezahrnuje:_x000d_
- x</t>
  </si>
  <si>
    <t>Poznámka k položce:_x000d_
Spoj. postřik, modif. kationaktivní emulze PS-C</t>
  </si>
  <si>
    <t>40</t>
  </si>
  <si>
    <t>574B34</t>
  </si>
  <si>
    <t>ASFALTOVÝ BETON PRO OBRUSNÉ VRSTVY MODIFIK ACO 11+ TL. 40MM</t>
  </si>
  <si>
    <t>372991177</t>
  </si>
  <si>
    <t>Poznámka k souboru cen:_x000d_
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</si>
  <si>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Poznámka k položce:_x000d_
ACO 11+ 50/70</t>
  </si>
  <si>
    <t>41</t>
  </si>
  <si>
    <t>574E56</t>
  </si>
  <si>
    <t>ASFALTOVÝ BETON PRO PODKLADNÍ VRSTVY ACP 16+, 16S TL. 60MM</t>
  </si>
  <si>
    <t>-868615869</t>
  </si>
  <si>
    <t>Poznámka k položce:_x000d_
ACP 16+ 50/70</t>
  </si>
  <si>
    <t>42</t>
  </si>
  <si>
    <t>582611</t>
  </si>
  <si>
    <t>KRYTY Z BETON DLAŽDIC SE ZÁMKEM ŠEDÝCH TL 60MM DO LOŽE Z KAM</t>
  </si>
  <si>
    <t>263102851</t>
  </si>
  <si>
    <t>Poznámka k souboru cen:_x000d_
Položka zahrnuje:_x000d_
- dodání dlažebního materiálu v požadované kvalitě, dodání materiálu pro předepsané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Položka nezahrnuje:_x000d_
- postřiky, nátěry_x000d_
- těsnění podél obrubníků, dilatačních zařízení, odvodňovacích proužků, odvodňovačů, vpustí, šachet a pod.</t>
  </si>
  <si>
    <t>"Konstrukce chodníku z betonové dlažby - typ cihla"55</t>
  </si>
  <si>
    <t>43</t>
  </si>
  <si>
    <t>582612</t>
  </si>
  <si>
    <t>KRYTY Z BETON DLAŽDIC SE ZÁMKEM ŠEDÝCH TL 80MM DO LOŽE Z KAM</t>
  </si>
  <si>
    <t>-975727574</t>
  </si>
  <si>
    <t>44</t>
  </si>
  <si>
    <t>582614</t>
  </si>
  <si>
    <t>KRYTY Z BETON DLAŽDIC SE ZÁMKEM BAREV TL 60MM DO LOŽE Z KAM</t>
  </si>
  <si>
    <t>-1442512020</t>
  </si>
  <si>
    <t>45</t>
  </si>
  <si>
    <t>58261A</t>
  </si>
  <si>
    <t>KRYTY Z BETON DLAŽDIC SE ZÁMKEM BAREV RELIÉF TL 60MM DO LOŽE Z KAM</t>
  </si>
  <si>
    <t>-2124388595</t>
  </si>
  <si>
    <t>46</t>
  </si>
  <si>
    <t>58920</t>
  </si>
  <si>
    <t>VÝPLŇ SPAR MODIFIKOVANÝM ASFALTEM</t>
  </si>
  <si>
    <t>1582494597</t>
  </si>
  <si>
    <t>Poznámka k souboru cen:_x000d_
Položka zahrnuje: _x000d_
- dodávku předepsaného materiálu_x000d_
- vyčištění a výplň spar tímto materiálem_x000d_
Položka nezahrnuje:_x000d_
- x</t>
  </si>
  <si>
    <t>"Ošetření styčné spáry"350</t>
  </si>
  <si>
    <t>"Ošetření styčné spáry - betonová přídlažba"860</t>
  </si>
  <si>
    <t>47</t>
  </si>
  <si>
    <t>58940</t>
  </si>
  <si>
    <t>VÝPLŇ SPAR MC</t>
  </si>
  <si>
    <t>858865723</t>
  </si>
  <si>
    <t>Poznámka k položce:_x000d_
Pro zálivku bude použita směs se zvýšenými nároky na prostředí (např.v zimním období působení technické soli) a pro prostředí s mrazivými cykly.</t>
  </si>
  <si>
    <t>"Ošetření styčné spáry - betonová přídlažba"860/0,5*0,25</t>
  </si>
  <si>
    <t>Trubní vedení</t>
  </si>
  <si>
    <t>48</t>
  </si>
  <si>
    <t>87633</t>
  </si>
  <si>
    <t>CHRÁNIČKY Z TRUB PLASTOVÝCH DN DO 150MM</t>
  </si>
  <si>
    <t>362624878</t>
  </si>
  <si>
    <t>Poznámka k souboru cen:_x000d_
Položka 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 (bez ohledu na sklon)_x000d_
- zřízení potrubí i jednotlivých částí po etapách, včetně pracovních spar a spojů, pracovního zaslepení konců a pod._x000d_
- úprava prostupů, průchodů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včetně případně předepsaného utěsnění konců chrániček_x000d_
- položky platí pro práce prováděné v prostoru zapaženém i nezapaženém a i v kolektorech, chráničkách_x000d_
Položka nezahrnuje:_x000d_
- x</t>
  </si>
  <si>
    <t>49</t>
  </si>
  <si>
    <t>87827</t>
  </si>
  <si>
    <t>NASUNUTÍ PLAST TRUB DN DO 100MM DO CHRÁNIČKY</t>
  </si>
  <si>
    <t>-786655051</t>
  </si>
  <si>
    <t>Poznámka k souboru cen:_x000d_
Položka zahrnuje:_x000d_
- pojízdná sedla (objímky)_x000d_
- případně předepsané utěsnění konců chráničky_x000d_
Položka nezahrnuje:_x000d_
- dodávku potrubí</t>
  </si>
  <si>
    <t>Poznámka k položce:_x000d_
Pryžové těsnící manžety (2x v místě jednoho křížení)</t>
  </si>
  <si>
    <t>50</t>
  </si>
  <si>
    <t>89921</t>
  </si>
  <si>
    <t>VÝŠKOVÁ ÚPRAVA POKLOPŮ</t>
  </si>
  <si>
    <t>KUS</t>
  </si>
  <si>
    <t>1809259636</t>
  </si>
  <si>
    <t>Poznámka k souboru cen:_x000d_
Položka zahrnuje:_x000d_
- všechny nutné práce a materiály pro zvýšení nebo snížení zařízení (včetně nutné úpravy stávajícího povrchu vozovky nebo chodníku)_x000d_
Položka nezahrnuje:_x000d_
- x</t>
  </si>
  <si>
    <t>51</t>
  </si>
  <si>
    <t>89923</t>
  </si>
  <si>
    <t>VÝŠKOVÁ ÚPRAVA KRYCÍCH HRNCŮ</t>
  </si>
  <si>
    <t>39671529</t>
  </si>
  <si>
    <t>"vodovod"63</t>
  </si>
  <si>
    <t>"plynvovod"3</t>
  </si>
  <si>
    <t>52</t>
  </si>
  <si>
    <t>89980</t>
  </si>
  <si>
    <t>TELEVIZNÍ PROHLÍDKA POTRUBÍ</t>
  </si>
  <si>
    <t>-910497540</t>
  </si>
  <si>
    <t>Poznámka k souboru cen:_x000d_
Položka zahrnuje:_x000d_
- prohlídku potrubí televizní kamerou_x000d_
- záznam prohlídky na nosičích DVD_x000d_
- vyhotovení závěrečného písemného protokolu_x000d_
Položka nezahrnuje:_x000d_
- x</t>
  </si>
  <si>
    <t>Ostatní konstrukce a práce, bourání</t>
  </si>
  <si>
    <t>53</t>
  </si>
  <si>
    <t>702211</t>
  </si>
  <si>
    <t>KABELOVÁ CHRÁNIČKA ZEMNÍ DN DO 100 MM</t>
  </si>
  <si>
    <t>-1803567127</t>
  </si>
  <si>
    <t>Poznámka k souboru cen:_x000d_
1. Položka obsahuje:_x000d_
 – přípravu podkladu pro osazení_x000d_
2. Položka neobsahuje:_x000d_
 X_x000d_
3. Způsob měření:_x000d_
Měří se metr délkový.</t>
  </si>
  <si>
    <t>54</t>
  </si>
  <si>
    <t>914121</t>
  </si>
  <si>
    <t>DOPRAVNÍ ZNAČKY ZÁKLADNÍ VELIKOSTI OCELOVÉ FÓLIE TŘ 1 - DODÁVKA A MONTÁŽ</t>
  </si>
  <si>
    <t>1792065301</t>
  </si>
  <si>
    <t>Poznámka k souboru cen:_x000d_
Položka zahrnuje:_x000d_
- dodávku a montáž značek v požadovaném provedení_x000d_
Položka nezahrnuje:_x000d_
- x</t>
  </si>
  <si>
    <t>"Nové SDZ A7b"1</t>
  </si>
  <si>
    <t>"Nové SDZ IP5"1</t>
  </si>
  <si>
    <t>"Nové SDZ P4"12</t>
  </si>
  <si>
    <t>"Nové SDZ IP10a"2</t>
  </si>
  <si>
    <t>"Nové SDZ A12b"1</t>
  </si>
  <si>
    <t>"Nové SDZ P2"13</t>
  </si>
  <si>
    <t>"Nové SDZ E2b"5</t>
  </si>
  <si>
    <t>"Nové SDZ E13"1</t>
  </si>
  <si>
    <t>"Nové SDZ B24b"2</t>
  </si>
  <si>
    <t>"Nové SDZ B24a"2</t>
  </si>
  <si>
    <t>"Nové SDZ B2"2</t>
  </si>
  <si>
    <t>"Nové SDZ B4"1</t>
  </si>
  <si>
    <t>"Nové SDZ IS21a"2</t>
  </si>
  <si>
    <t>"Nové SDZ IZ5a"1</t>
  </si>
  <si>
    <t>"Nové SDZ IZ5b"1</t>
  </si>
  <si>
    <t>"Nové SDZ IJ4a - označník"1</t>
  </si>
  <si>
    <t>"Nové SDZ IP4b"2</t>
  </si>
  <si>
    <t>"Nové SDZ P6"1</t>
  </si>
  <si>
    <t>55</t>
  </si>
  <si>
    <t>914122</t>
  </si>
  <si>
    <t>DOPRAVNÍ ZNAČKY ZÁKLADNÍ VELIKOSTI OCELOVÉ FÓLIE TŘ 1 - MONTÁŽ S PŘEMÍSTĚNÍM</t>
  </si>
  <si>
    <t>1337559237</t>
  </si>
  <si>
    <t>Poznámka k souboru cen:_x000d_
Položka zahrnuje:_x000d_
- dopravu demontované značky z dočasné skládky_x000d_
- osazení a montáž značky na místě určeném projektem_x000d_
- nutnou opravu poškozených částí_x000d_
Položka nezahrnuje:_x000d_
- dodávku značky</t>
  </si>
  <si>
    <t>"Nové SDZ IS22c - demontáž + zpětná montáž"1</t>
  </si>
  <si>
    <t>56</t>
  </si>
  <si>
    <t>914123</t>
  </si>
  <si>
    <t>DOPRAVNÍ ZNAČKY ZÁKLADNÍ VELIKOSTI OCELOVÉ FÓLIE TŘ 1 - DEMONTÁŽ</t>
  </si>
  <si>
    <t>1492997695</t>
  </si>
  <si>
    <t>Poznámka k souboru cen:_x000d_
Položka zahrnuje:_x000d_
- odstranění, demontáž a odklizení materiálu s odvozem na předepsané místo_x000d_
Položka nezahrnuje:_x000d_
- x</t>
  </si>
  <si>
    <t>"Odstranění SDZ - odvoz do skladu investora"44</t>
  </si>
  <si>
    <t>57</t>
  </si>
  <si>
    <t>914921</t>
  </si>
  <si>
    <t>SLOUPKY A STOJKY DOPRAVNÍCH ZNAČEK Z OCEL TRUBEK DO PATKY - DODÁVKA A MONTÁŽ</t>
  </si>
  <si>
    <t>-602513932</t>
  </si>
  <si>
    <t>Poznámka k souboru cen:_x000d_
Položka zahrnuje:_x000d_
- sloupky_x000d_
- upevňovací zařízení_x000d_
- osazení (betonová patka, zemní práce)_x000d_
Položka nezahrnuje:_x000d_
- x</t>
  </si>
  <si>
    <t>58</t>
  </si>
  <si>
    <t>914923</t>
  </si>
  <si>
    <t>SLOUPKY A STOJKY DZ Z OCEL TRUBEK DO PATKY DEMONTÁŽ</t>
  </si>
  <si>
    <t>-825568101</t>
  </si>
  <si>
    <t>59</t>
  </si>
  <si>
    <t>915111</t>
  </si>
  <si>
    <t>VODOROVNÉ DOPRAVNÍ ZNAČENÍ BARVOU HLADKÉ - DODÁVKA A POKLÁDKA</t>
  </si>
  <si>
    <t>-1089308614</t>
  </si>
  <si>
    <t>Poznámka k souboru cen:_x000d_
Položka zahrnuje:_x000d_
- dodání a pokládku nátěrového materiálu_x000d_
- předznačení a reflexní úpravu_x000d_
Položka nezahrnuje:_x000d_
- x_x000d_
Způsob měření:_x000d_
- měří se pouze natíraná plocha</t>
  </si>
  <si>
    <t>"VDZ V2b(3/1,5/0,125)"800*0,125</t>
  </si>
  <si>
    <t>"VDZ V2b(1,5/1,5/0,25)"240*0,25</t>
  </si>
  <si>
    <t>"VDZ V4 (0,25)"65*0,25</t>
  </si>
  <si>
    <t>"VDZ V1a (0,125)"20*0,125</t>
  </si>
  <si>
    <t>"VDZ V13a (dopravní stín)"35</t>
  </si>
  <si>
    <t>"VDZ V11a (Zastávka BUS)"37</t>
  </si>
  <si>
    <t>60</t>
  </si>
  <si>
    <t>915211</t>
  </si>
  <si>
    <t>VODOROVNÉ DOPRAVNÍ ZNAČENÍ PLASTEM HLADKÉ - DODÁVKA A POKLÁDKA</t>
  </si>
  <si>
    <t>-1590541819</t>
  </si>
  <si>
    <t>61</t>
  </si>
  <si>
    <t>917223</t>
  </si>
  <si>
    <t>SILNIČNÍ A CHODNÍKOVÉ OBRUBY Z BETONOVÝCH OBRUBNÍKŮ ŠÍŘ 100MM</t>
  </si>
  <si>
    <t>1675962534</t>
  </si>
  <si>
    <t>Poznámka k souboru cen:_x000d_
Položka zahrnuje:_x000d_
- dodání a pokládku betonových obrubníků o rozměrech předepsaných zadávací dokumentací_x000d_
- betonové lože i boční betonovou opěrku_x000d_
Položka nezahrnuje:_x000d_
- x</t>
  </si>
  <si>
    <t>"ABO 13-10 - přímá"180</t>
  </si>
  <si>
    <t>62</t>
  </si>
  <si>
    <t>917224</t>
  </si>
  <si>
    <t>SILNIČNÍ A CHODNÍKOVÉ OBRUBY Z BETONOVÝCH OBRUBNÍKŮ ŠÍŘ 150MM</t>
  </si>
  <si>
    <t>-1585583805</t>
  </si>
  <si>
    <t>"ABO 2-15 - přímá"1430</t>
  </si>
  <si>
    <t>"ABO 2-15 - R2,00"7</t>
  </si>
  <si>
    <t>"ABO 2-15 - R3,00"15</t>
  </si>
  <si>
    <t>"ABO 2-15 - R4,00"35</t>
  </si>
  <si>
    <t>"ABO 2-15 - R6,00"60</t>
  </si>
  <si>
    <t>"ABO 2-15 - R7,00"10</t>
  </si>
  <si>
    <t>"ABO 2-15 - R8,00"85</t>
  </si>
  <si>
    <t>"ABO 2-15 - R9,00"30</t>
  </si>
  <si>
    <t>"ABO 2-15 - R11,00"15</t>
  </si>
  <si>
    <t>"ABO 2-15 - R12,00"25</t>
  </si>
  <si>
    <t>"ABO 2-15 - R20,00"8</t>
  </si>
  <si>
    <t>"ABO 1-15"20</t>
  </si>
  <si>
    <t>63</t>
  </si>
  <si>
    <t>91723</t>
  </si>
  <si>
    <t>OBRUBY Z BETON KRAJNÍKŮ</t>
  </si>
  <si>
    <t>1690327769</t>
  </si>
  <si>
    <t>Poznámka k souboru cen:_x000d_
Položka zahrnuje:_x000d_
- dodání a pokládku betonových krajníků o rozměrech předepsaných zadávací dokumentací_x000d_
- betonové lože i boční betonovou opěrku_x000d_
Položka nezahrnuje:_x000d_
- x</t>
  </si>
  <si>
    <t>"Betonová přídlažba šířky 0,25m tl.0,1m (uložena do betonového lože tl 130mm)"880</t>
  </si>
  <si>
    <t>64</t>
  </si>
  <si>
    <t>93767</t>
  </si>
  <si>
    <t>MOBILIÁŘ - PŘÍSTŘEŠKY PRO ZASTÁVKY VEŘEJNÉ DOPRAVY</t>
  </si>
  <si>
    <t>1507340040</t>
  </si>
  <si>
    <t>Poznámka k souboru cen:_x000d_
Položka zahrnuje:_x000d_
- montáž, osazení a dodávku kompletního zařízení, předepsaného zadávací dokumentací (materiál uvedený v textu představuje rozhodující podíl ve výrobku)_x000d_
- mimostavništní a vnitrostaveništní dopravu_x000d_
- nezbytné zemní práce a základové konstrukce_x000d_
- předepsanou povrchovou úpravu (nátěry a pod.)_x000d_
Položka nezahrnuje:_x000d_
- x</t>
  </si>
  <si>
    <t>"Demontáž stávajícího přístřešku, zpětná montáž na původní betonové patky"1</t>
  </si>
  <si>
    <t>65</t>
  </si>
  <si>
    <t>97612</t>
  </si>
  <si>
    <t>VYBOURÁNÍ DROBNÝCH PŘEDMĚTŮ KAMENNÝCH</t>
  </si>
  <si>
    <t>1486111771</t>
  </si>
  <si>
    <t>Poznámka k souboru cen:_x000d_
Položka zahrnuje:_x000d_
- veškerou manipulaci s vybouranou sutí a hmotami včetně uložení na skládku_x000d_
- veškeré další práce plynoucí z technologického předpisu a z platných předpisů_x000d_
Položka nezahrnuje:_x000d_
- poplatek za skládku, který se vykazuje v položce 0141** (s výjimkou malého množství bouraného materiálu, kde je možné poplatek zahrnout do jednotkové ceny bourání – tento fakt musí být uveden v doplňujícím textu k položce)</t>
  </si>
  <si>
    <t>"Odstranění kamenů (0,7 x 0,7 x 0,7m)"5</t>
  </si>
  <si>
    <t>OST</t>
  </si>
  <si>
    <t>Ostatní</t>
  </si>
  <si>
    <t>66</t>
  </si>
  <si>
    <t>015111</t>
  </si>
  <si>
    <t xml:space="preserve">POPLATKY ZA LIKVIDACI ODPADŮ NEKONTAMINOVANÝCH - 17 05 04  VYTĚŽENÉ ZEMINY A HORNINY -  I. TŘÍDA TĚŽITELNOSTI</t>
  </si>
  <si>
    <t>T</t>
  </si>
  <si>
    <t>512</t>
  </si>
  <si>
    <t>216830169</t>
  </si>
  <si>
    <t>POPLATKY ZA LIKVIDACI ODPADŮ NEKONTAMINOVANÝCH - 17 05 04 VYTĚŽENÉ ZEMINY A HORNINY - I. TŘÍDA TĚŽITELNOSTI</t>
  </si>
  <si>
    <t>Poznámka k souboru cen:_x000d_
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541/2020 Sb., o nakládání s odpady, v platném znění.</t>
  </si>
  <si>
    <t>"Bourací práce vozovky - vrt S1 štěrkové vrstvy 320mm"2185*0,58</t>
  </si>
  <si>
    <t>"Bourací práce vozovky - vrt V1 štěrkové vrstvy 320mm"2165*0,58</t>
  </si>
  <si>
    <t>"Bourací práce vozovky - vrt S2 štěrkové vrstvy 280mm"2085*0,44</t>
  </si>
  <si>
    <t>"Bourací práce - zeleň štěrkové vrstvy 280mm"35*0,44</t>
  </si>
  <si>
    <t>"Bourací práce - přídlažba štěrkové vrstvy 200mm"280*0,29</t>
  </si>
  <si>
    <t>"Bourací práce - chodník štěrkové vrstvy 190mm"50*0,29</t>
  </si>
  <si>
    <t>"Bourací práce - zeleň štěrkové vrstvy 100mm"5*0,17</t>
  </si>
  <si>
    <t>"Bourací práce - konstrukční souvrství vjezdu - štěrkové vrstvy 200mm"155*0,29</t>
  </si>
  <si>
    <t>"Bourací práce - konstrukční souvrství vjezdu - štěrkové vrstvy 360mm"85*0,58</t>
  </si>
  <si>
    <t>"Bourací práce - konstrukční souvrství vjezdu - štěrkové vrstvy 390mm"100*0,58</t>
  </si>
  <si>
    <t>"Bourací práce - konstrukční souvrství vjezdu - štěrkové vrstvy 350mm"55*0,58</t>
  </si>
  <si>
    <t>"Bourací práce - konstrukční souvrství vjezdu - štěrkové vrstvy 200mm"10*0,29</t>
  </si>
  <si>
    <t>"Bourací práce - konstrukční souvrství vjezdu - štěrkové vrstvy 270mm"25*0,44</t>
  </si>
  <si>
    <t>"Bourací práce - konstrukční souvrství vjezdu - štěrkové vrstvy 130mm"5*0,29</t>
  </si>
  <si>
    <t>"Bourací práce - konstrukční souvrství vjezdu - štěrkové vrstvy 200mm"120*0,29</t>
  </si>
  <si>
    <t>"Bourací práce - zeleň tl. 150mm"1260*0,15*1,8</t>
  </si>
  <si>
    <t>"Bourací práce - zeleň zemina 150mm"35*0,15*1,8</t>
  </si>
  <si>
    <t>"Bourací práce - zeleň zemina 150mm"5*0,15*1,8</t>
  </si>
  <si>
    <t>"Bourací práce - zeleň zemina 150mm"10*0,15*1,8</t>
  </si>
  <si>
    <t>"Sanace aktivní zóny - výměna zeminy typu F6 CI"2220*0,5*1,8</t>
  </si>
  <si>
    <t>67</t>
  </si>
  <si>
    <t>015130</t>
  </si>
  <si>
    <t xml:space="preserve">POPLATKY ZA LIKVIDACI ODPADŮ NEKONTAMINOVANÝCH - 17 03 02  VYBOURANÝ ASFALTOVÝ BETON BEZ DEHTU</t>
  </si>
  <si>
    <t>1529196435</t>
  </si>
  <si>
    <t>POPLATKY ZA LIKVIDACI ODPADŮ NEKONTAMINOVANÝCH - 17 03 02 VYBOURANÝ ASFALTOVÝ BETON BEZ DEHTU</t>
  </si>
  <si>
    <t>"Bourací práce - asfalt 150mm"160*0,316</t>
  </si>
  <si>
    <t>"Konstrukční souvrství vjezdu - asfalt"155*0,22</t>
  </si>
  <si>
    <t>"Odfrézování stáv. asfaltových vrstev PAU ZAS - T1 110mm"2185*0,22</t>
  </si>
  <si>
    <t>"Odfrézování stáv. asfaltových vrstev PAU ZAS - T1 110mm"2165*0,22</t>
  </si>
  <si>
    <t>"Odfrézování stáv. asfaltových vrstev PAU ZAS - T1 110mm"85*0,22</t>
  </si>
  <si>
    <t>"Odfrézování stáv. asfaltových vrstev PAU ZA T1 150mm"2085*0,316</t>
  </si>
  <si>
    <t>68</t>
  </si>
  <si>
    <t>015140</t>
  </si>
  <si>
    <t xml:space="preserve">POPLATKY ZA LIKVIDACI ODPADŮ NEKONTAMINOVANÝCH - 17 01 01  BETON Z DEMOLIC OBJEKTŮ, ZÁKLADŮ TV</t>
  </si>
  <si>
    <t>1339655199</t>
  </si>
  <si>
    <t>POPLATKY ZA LIKVIDACI ODPADŮ NEKONTAMINOVANÝCH - 17 01 01 BETON Z DEMOLIC OBJEKTŮ, ZÁKLADŮ TV</t>
  </si>
  <si>
    <t>"Bourací práce - přídlažba betonové vrstvy 130mm"280*0,325</t>
  </si>
  <si>
    <t>"Bourací práce - konstrukční souvrství vjezdu - betonové vrstvy 130mm"155*0,325</t>
  </si>
  <si>
    <t>"Bourací práce - konstrukční souvrství vjezdu - betonové vrstvy 150mm"120*0,325</t>
  </si>
  <si>
    <t>"Bourací práce - chodník"50*0,26</t>
  </si>
  <si>
    <t>"Bourací práce - konstrukční souvrství vjezdu - betonové dlažby"100*0,295</t>
  </si>
  <si>
    <t>"Bourací práce - konstrukční souvrství vjezdu - betonové dlažby"25*0,295</t>
  </si>
  <si>
    <t>"chodníkové odvoz na skládku 12km"150*0,23</t>
  </si>
  <si>
    <t>"silniční odvoz na skládku 12km"790*0,29</t>
  </si>
  <si>
    <t>"Bourací práce - přídlažba "1120*0,205</t>
  </si>
  <si>
    <t>SO 301 - Objekty odvodnění</t>
  </si>
  <si>
    <t>1 - Zemní práce</t>
  </si>
  <si>
    <t>11511</t>
  </si>
  <si>
    <t>ČERPÁNÍ VODY DO 500 L/MIN</t>
  </si>
  <si>
    <t>HOD</t>
  </si>
  <si>
    <t>2126979193</t>
  </si>
  <si>
    <t>Poznámka k souboru cen:_x000d_
Položka zahrnuje:_x000d_
- čerpání vody na povrchu_x000d_
- potrubí _x000d_
- pohotovost záložní čerpací soupravy_x000d_
- zřízení čerpací jímky_x000d_
- následná demontáž a likvidace těchto zařízení_x000d_
Položka nezahrnuje:_x000d_
- x</t>
  </si>
  <si>
    <t>132736</t>
  </si>
  <si>
    <t>HLOUBENÍ RÝH ŠÍŘ DO 2M PAŽ I NEPAŽ TŘ. I, ODVOZ DO 12KM</t>
  </si>
  <si>
    <t>-320509070</t>
  </si>
  <si>
    <t>Poznámka k souboru cen:_x000d_
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</si>
  <si>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3*0,8*0,55</t>
  </si>
  <si>
    <t>(13*0,675+66,2*0,7+9*0,725+44,9*0,775+24,5*0,85)*0,8</t>
  </si>
  <si>
    <t>4,5*1,5*1,25</t>
  </si>
  <si>
    <t>17581</t>
  </si>
  <si>
    <t>OBSYP POTRUBÍ A OBJEKTŮ Z NAKUPOVANÝCH MATERIÁLŮ</t>
  </si>
  <si>
    <t>-1067555131</t>
  </si>
  <si>
    <t>Poznámka k souboru cen:_x000d_
Položka zahrnuje:_x000d_
- kompletní provedení zemní konstrukce včetně nákupu a dopravy materiálu dle zadávací dokumentace_x000d_
- úprava ukládaného materiálu vlhčením, tříděním, promícháním nebo vysoušením, příp. jiné úpravy za účelem zlepšení jeho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pod.)_x000d_
Položka nezahrnuje:_x000d_
- x _x000d_
Způsob měření:_x000d_
- zemina vytlačená potrubím o DN 180mm se od kubatury obsypů neodečítá</t>
  </si>
  <si>
    <t>3*0,8*0,45</t>
  </si>
  <si>
    <t>(13*0,35+66,2*0,4+9*0,45+44,9*0,5+24,5*0,55)*0,8</t>
  </si>
  <si>
    <t>4,5*1,5*1,1-4,5*0,25*0,25*3,14/3*2</t>
  </si>
  <si>
    <t>82457</t>
  </si>
  <si>
    <t>POTRUBÍ Z TRUB ŽELEZOBETONOVÝCH DN DO 500MM</t>
  </si>
  <si>
    <t>1161355417</t>
  </si>
  <si>
    <t>Poznámka k souboru cen:_x000d_
Položka 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 (bez ohledu na sklon)_x000d_
- zřízení potrubí i jednotlivých částí po etapách, včetně pracovních spar a spojů, pracovního zaslepení konců a pod._x000d_
- úprava prostupů, průchodů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Položka nezahrnuje:_x000d_
- zkoušky vodotěsnosti a televizní prohlídku</t>
  </si>
  <si>
    <t>"UV8"4,5</t>
  </si>
  <si>
    <t>451312</t>
  </si>
  <si>
    <t>PODKLADNÍ A VÝPLŇOVÉ VRSTVY Z PROSTÉHO BETONU C12/15</t>
  </si>
  <si>
    <t>-2071485648</t>
  </si>
  <si>
    <t>Poznámka k souboru cen:_x000d_
Položka zahrnuje:_x000d_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 nátěrů zabraňujících soudržnosti betonu a bednění,_x000d_
- podpěrné konstr. (skruže) a lešení všech druhů pro bednění, vč. ochranných a bezpečnostních opatření a základů těchto konstrukcí a lešení,_x000d_
- vytvoření kotevních čel, kapes, nálitků a sedel, zřízení všech požadovaných otvorů,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proudů,_x000d_
Položka nezahrnuje:_x000d_
- x</t>
  </si>
  <si>
    <t>(13+66,2+9+44,9+24,5)*0,8*0,1</t>
  </si>
  <si>
    <t>451313</t>
  </si>
  <si>
    <t>PODKLADNÍ A VÝPLŇOVÉ VRSTVY Z PROSTÉHO BETONU C16/20</t>
  </si>
  <si>
    <t>-1306317659</t>
  </si>
  <si>
    <t>4,5*1,5*0,35-4,5*0,25*0,25*3,14/3</t>
  </si>
  <si>
    <t>45157</t>
  </si>
  <si>
    <t>PODKLADNÍ A VÝPLŇOVÉ VRSTVY Z KAMENIVA TĚŽENÉHO</t>
  </si>
  <si>
    <t>-1134106813</t>
  </si>
  <si>
    <t>Poznámka k souboru cen:_x000d_
Položka zahrnuje:_x000d_
- dodávku předepsaného kameniva_x000d_
- mimostaveništní a vnitrostaveništní dopravu a jeho uložení_x000d_
- není-li v zadávací dokumentaci uvedeno jinak, jedná se o nakupovaný materiál_x000d_
Položka nezahrnuje:_x000d_
- x</t>
  </si>
  <si>
    <t>3*0,8*0,1</t>
  </si>
  <si>
    <t>83433</t>
  </si>
  <si>
    <t>POTRUBÍ Z TRUB KAMENINOVÝCH DN DO 150MM</t>
  </si>
  <si>
    <t>-312608964</t>
  </si>
  <si>
    <t>"UV5"6,5</t>
  </si>
  <si>
    <t>"UV15"6,5</t>
  </si>
  <si>
    <t>83434</t>
  </si>
  <si>
    <t>POTRUBÍ Z TRUB KAMENINOVÝCH DN DO 200MM</t>
  </si>
  <si>
    <t>1779983868</t>
  </si>
  <si>
    <t>"UV3"8,5</t>
  </si>
  <si>
    <t>"UV6"13,5</t>
  </si>
  <si>
    <t>"UV7"2</t>
  </si>
  <si>
    <t>"UV16"1,5</t>
  </si>
  <si>
    <t>"UV17"6,5</t>
  </si>
  <si>
    <t>"UV21"3</t>
  </si>
  <si>
    <t>"UV22"3</t>
  </si>
  <si>
    <t>"UV24"3</t>
  </si>
  <si>
    <t>"UV25"3</t>
  </si>
  <si>
    <t>"UV26"3</t>
  </si>
  <si>
    <t>"UV31"3</t>
  </si>
  <si>
    <t>"UV35"2</t>
  </si>
  <si>
    <t>"UV36"3</t>
  </si>
  <si>
    <t>"UV37"3</t>
  </si>
  <si>
    <t>"UV38"1,2</t>
  </si>
  <si>
    <t>"UV39"7</t>
  </si>
  <si>
    <t>83444</t>
  </si>
  <si>
    <t>POTRUBÍ Z TRUB KAMENINOVÝCH DN DO 250MM</t>
  </si>
  <si>
    <t>-1569686062</t>
  </si>
  <si>
    <t>"UV12"7,5</t>
  </si>
  <si>
    <t>"UV13"1,5</t>
  </si>
  <si>
    <t>83445</t>
  </si>
  <si>
    <t>POTRUBÍ Z TRUB KAMENINOVÝCH DN DO 300MM</t>
  </si>
  <si>
    <t>-2087380880</t>
  </si>
  <si>
    <t>"UV1"3</t>
  </si>
  <si>
    <t>"UV2"3</t>
  </si>
  <si>
    <t>"UV4"3</t>
  </si>
  <si>
    <t>"UV9"7</t>
  </si>
  <si>
    <t>"UV10"3+12,7</t>
  </si>
  <si>
    <t>"UV11"7,5</t>
  </si>
  <si>
    <t>"UV18"1,5</t>
  </si>
  <si>
    <t>"UV23"3</t>
  </si>
  <si>
    <t>"UV40"1,2</t>
  </si>
  <si>
    <t>83446</t>
  </si>
  <si>
    <t>POTRUBÍ Z TRUB KAMENINOVÝCH DN DO 400MM</t>
  </si>
  <si>
    <t>1047382301</t>
  </si>
  <si>
    <t>"UV27"1,5</t>
  </si>
  <si>
    <t>"UV28"7</t>
  </si>
  <si>
    <t>"UV29"8,5</t>
  </si>
  <si>
    <t>"UV34"7,5</t>
  </si>
  <si>
    <t>87433</t>
  </si>
  <si>
    <t>POTRUBÍ Z TRUB PLASTOVÝCH ODPADNÍCH DN DO 150MM</t>
  </si>
  <si>
    <t>2016886391</t>
  </si>
  <si>
    <t>Poznámka k souboru cen:_x000d_
Položka 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 (bez ohledu na sklon)_x000d_
- zřízení potrubí i jednotlivých částí po etapách, včetně pracovních spar a spojů, pracovního zaslepení konců a pod._x000d_
- úprava prostupů, průchodů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Položka nezahrnuje:_x000d_
- tlakové zkoušky ani proplach a dezinfekci</t>
  </si>
  <si>
    <t>89423</t>
  </si>
  <si>
    <t>ŠACHTY KANALIZAČ ZDĚNÉ NA POTRUBÍ DN DO 200MM</t>
  </si>
  <si>
    <t>471754370</t>
  </si>
  <si>
    <t>Poznámka k souboru cen:_x000d_
Položka zahrnuje:_x000d_
- poklopy s rámem, mříže s rámem, stupadla, žebříky, stropy z bet. dílců a pod._x000d_
- zhotovení šachty a veškerý materiál potřebný pro vyzdění, výrobky a polotovary_x000d_
- mimostaveništní a vnitrostaveništní dopravy (rovněž přesuny), včetně naložení a složení, případně s uložením_x000d_
- předepsané podkladní konstrukce_x000d_
Položka nezahrnuje:_x000d_
- x</t>
  </si>
  <si>
    <t>Poznámka k položce:_x000d_
Veškerý materiál bude použit s vlastnostmi se zvýšenými nároky na prostředí a pro prostředí s mrazivými cykly._x000d_
- keramické kanalizační cihly, maltovina předepsaná výrobcem_x000d_
- monolitický beton s odolností proti agresivním účinkům vnějšího prostředí a podzemní vody_x000d_
- vnitřní povrchy chráněné proti chemickým i mechanickým účinkům odpadních vod</t>
  </si>
  <si>
    <t>"UV5-typ3"1</t>
  </si>
  <si>
    <t>"UV6-typ3"1</t>
  </si>
  <si>
    <t>"UV7-typ3"1</t>
  </si>
  <si>
    <t>"UV15-typ3"1</t>
  </si>
  <si>
    <t>894245</t>
  </si>
  <si>
    <t>ŠACHTY KANALIZAČ ZDĚNÉ NA POTRUBÍ DN DO 300MM</t>
  </si>
  <si>
    <t>-1066043400</t>
  </si>
  <si>
    <t>"UV1-typ3"1</t>
  </si>
  <si>
    <t>"UV2-typ3"1</t>
  </si>
  <si>
    <t>"UV4-typ3"1</t>
  </si>
  <si>
    <t>"UV9-typ3"1</t>
  </si>
  <si>
    <t>"UV10-typ2.2"1</t>
  </si>
  <si>
    <t>"UV11-typ3"1</t>
  </si>
  <si>
    <t>"UV12-typ3"1</t>
  </si>
  <si>
    <t>"UV13-typ3"1</t>
  </si>
  <si>
    <t>"UV18-typ3"1</t>
  </si>
  <si>
    <t>"UV23-typ3"1</t>
  </si>
  <si>
    <t>"UV40-typ2.2"1</t>
  </si>
  <si>
    <t>894246</t>
  </si>
  <si>
    <t>ŠACHTY KANALIZAČ ZDĚNÉ NA POTRUBÍ DN DO 400MM</t>
  </si>
  <si>
    <t>-10933064</t>
  </si>
  <si>
    <t>"UV14-typ2.2"1</t>
  </si>
  <si>
    <t>"UV16-typ3"1</t>
  </si>
  <si>
    <t>"UV27-typ3"1</t>
  </si>
  <si>
    <t>"UV28-typ3"1</t>
  </si>
  <si>
    <t>"UV29-typ3"1</t>
  </si>
  <si>
    <t>"UV34-typ3"1</t>
  </si>
  <si>
    <t>894257</t>
  </si>
  <si>
    <t>ŠACHTY KANALIZAČ ZDĚNÉ NA POTRUBÍ DN DO 500MM</t>
  </si>
  <si>
    <t>-646452055</t>
  </si>
  <si>
    <t>"UV8-typ2.1"1</t>
  </si>
  <si>
    <t>"UV20-typ2.1"1</t>
  </si>
  <si>
    <t>"UV32-typ2.1"1</t>
  </si>
  <si>
    <t>"UV33-typ2.1"1</t>
  </si>
  <si>
    <t>89712</t>
  </si>
  <si>
    <t>VPUSŤ KANALIZAČNÍ ULIČNÍ KOMPLETNÍ Z BETONOVÝCH DÍLCŮ</t>
  </si>
  <si>
    <t>-621529142</t>
  </si>
  <si>
    <t>Poznámka k souboru cen:_x000d_
Položka zahrnuje:_x000d_
- dodávku a osazení předepsaných dílů včetně mříže_x000d_
- výplň, těsnění a tmelení spar a spojů,_x000d_
- opatření povrchů betonu izolací proti zemní vlhkosti v částech, kde přijdou do styku se zeminou nebo kamenivem,_x000d_
- předepsané podkladní konstrukce_x000d_
Položka nezahrnuje:_x000d_
- x</t>
  </si>
  <si>
    <t>"UV3-typ1.2"1</t>
  </si>
  <si>
    <t>"UV17-typ1.1"1</t>
  </si>
  <si>
    <t>"UV21-typ1.1"1</t>
  </si>
  <si>
    <t>"UV22-typ1.1"1</t>
  </si>
  <si>
    <t>"UV24-typ1.1"1</t>
  </si>
  <si>
    <t>"UV25-typ1.2"1</t>
  </si>
  <si>
    <t>"UV26-typ1.1"1</t>
  </si>
  <si>
    <t>"UV31-typ1.1"1</t>
  </si>
  <si>
    <t>"UV35-typ1.1"1</t>
  </si>
  <si>
    <t>"UV36-typ1.1"1</t>
  </si>
  <si>
    <t>"UV37-typ1.1"1</t>
  </si>
  <si>
    <t>"UV38-typ1.1"1</t>
  </si>
  <si>
    <t>"UV39-typ1.1"1</t>
  </si>
  <si>
    <t>89922</t>
  </si>
  <si>
    <t>VÝŠKOVÁ ÚPRAVA MŘÍŽÍ</t>
  </si>
  <si>
    <t>-1303404298</t>
  </si>
  <si>
    <t>"UV19"1</t>
  </si>
  <si>
    <t>"UV30"1</t>
  </si>
  <si>
    <t>89911I</t>
  </si>
  <si>
    <t>OCELOVÝ POKLOP B125</t>
  </si>
  <si>
    <t>1127306738</t>
  </si>
  <si>
    <t>Poznámka k souboru cen:_x000d_
Položka zahrnuje:_x000d_
- dodávku a osazení předepsané mříže včetně rámu_x000d_
Položka nezahrnuje:_x000d_
- x</t>
  </si>
  <si>
    <t>"poklop nový 600x600 na stávajících UV, které jsou ponechané jako RŠ1, 2, 3"3</t>
  </si>
  <si>
    <t>62747</t>
  </si>
  <si>
    <t>SPÁROVÁNÍ STARÉHO ZDIVA ZVLÁŠT MALTOU</t>
  </si>
  <si>
    <t>-2088824683</t>
  </si>
  <si>
    <t>Poznámka k souboru cen:_x000d_
Položka zahrnuje:_x000d_
- dodávku veškerého materiálu potřebného pro předepsanou úpravu v předepsané kvalitě_x000d_
- vyčištění spar (vyškrábání), vypláchnutí spar vodou, očištění povrchu_x000d_
- spárování_x000d_
- odklizení suti a přebytečného materiálu_x000d_
- potřebná lešení_x000d_
Položka nezahrnuje:_x000d_
- x</t>
  </si>
  <si>
    <t>"sanace stávajících UV, které jsou ponechané jako RŠ1, 2, 3"3*0,55*4*1,02</t>
  </si>
  <si>
    <t>899522</t>
  </si>
  <si>
    <t>OBETONOVÁNÍ POTRUBÍ Z PROSTÉHO BETONU DO C12/15</t>
  </si>
  <si>
    <t>-610158827</t>
  </si>
  <si>
    <t>Poznámka k souboru cen:_x000d_
Položka zahrnuje:_x000d_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proudů_x000d_
Položka nezahrnuje:_x000d_
- x</t>
  </si>
  <si>
    <t>(13*0,275+66,2*0,3+9*0,325+44,9*0,375+24,5*0,45)*0,8</t>
  </si>
  <si>
    <t>-(13*0,075*0,075+66,2*0,1*0,1+9*0,125*0,125+44,9*0,15*0,15+24,5*0,2*0,2)*3,14</t>
  </si>
  <si>
    <t>96687</t>
  </si>
  <si>
    <t>VYBOURÁNÍ ULIČNÍCH VPUSTÍ KOMPLETNÍCH</t>
  </si>
  <si>
    <t>423860883</t>
  </si>
  <si>
    <t>Poznámka k souboru cen:_x000d_
Položka zahrnuje:_x000d_
- kompletní bourací práce včetně nezbytného rozsahu zemních prací,_x000d_
- veškerou manipulaci s vybouranou sutí a hmotami včetně uložení na skládku,_x000d_
- veškeré další práce plynoucí z technologického předpisu a z platných předpisů,_x000d_
Položka nezahrnuje:_x000d_
- poplatek za skládku, který se vykazuje v položce 0141** (s výjimkou malého množství bouraného materiálu, kde je možné poplatek zahrnout do jednotkové ceny bourání – tento fakt musí být uveden v doplňujícím textu k položce)</t>
  </si>
  <si>
    <t>97617</t>
  </si>
  <si>
    <t>VYBOURÁNÍ DROBNÝCH PŘEDMĚTŮ KOVOVÝCH</t>
  </si>
  <si>
    <t>-844353465</t>
  </si>
  <si>
    <t>"demontáž mříží na stávajících UV, které jsou ponechané jako RŠ1, 2, 3"3</t>
  </si>
  <si>
    <t>899901</t>
  </si>
  <si>
    <t>PŘEPOJENÍ PŘÍPOJEK</t>
  </si>
  <si>
    <t>-1714606628</t>
  </si>
  <si>
    <t>Poznámka k souboru cen:_x000d_
Položka zahrnuje:_x000d_
- řez na potrubí_x000d_
- dodání a osazení příslušných tvarovek a armatur_x000d_
Položka nezahrnuje:_x000d_
- x</t>
  </si>
  <si>
    <t>899632</t>
  </si>
  <si>
    <t>ZKOUŠKA VODOTĚSNOSTI POTRUBÍ DN DO 150MM</t>
  </si>
  <si>
    <t>1911759252</t>
  </si>
  <si>
    <t>Poznámka k souboru cen:_x000d_
Položka zahrnuje:_x000d_
- přísun, montáž, demontáž, odsun zkoušecího čerpadla_x000d_
- napuštění tlakovou vodou, dodání vody pro tlakovou zkoušku_x000d_
- montáž a demontáž dílců pro zabezpečení konce zkoušeného úseku potrubí_x000d_
- montáž a demontáž koncových tvarovek_x000d_
- montáž zaslepovací příruby, zaslepení odboček pro armatury a pro odbočující řady_x000d_
Položka nezahrnuje:_x000d_
- x</t>
  </si>
  <si>
    <t>899642</t>
  </si>
  <si>
    <t>ZKOUŠKA VODOTĚSNOSTI POTRUBÍ DN DO 200MM</t>
  </si>
  <si>
    <t>582915934</t>
  </si>
  <si>
    <t>899652</t>
  </si>
  <si>
    <t>ZKOUŠKA VODOTĚSNOSTI POTRUBÍ DN DO 300MM</t>
  </si>
  <si>
    <t>985079835</t>
  </si>
  <si>
    <t>899662</t>
  </si>
  <si>
    <t>ZKOUŠKA VODOTĚSNOSTI POTRUBÍ DN DO 400MM</t>
  </si>
  <si>
    <t>-558461413</t>
  </si>
  <si>
    <t>899672</t>
  </si>
  <si>
    <t>ZKOUŠKA VODOTĚSNOSTI POTRUBÍ DN DO 600MM</t>
  </si>
  <si>
    <t>1496822087</t>
  </si>
  <si>
    <t>1507592637</t>
  </si>
  <si>
    <t>103,568*1,8 'Přepočtené koeficientem množství</t>
  </si>
  <si>
    <t>014102</t>
  </si>
  <si>
    <t>POPLATKY ZA SKLÁDKU</t>
  </si>
  <si>
    <t>-1706211429</t>
  </si>
  <si>
    <t>Poznámka k souboru cen:_x000d_
Položka zahrnuje:_x000d_
- veškeré poplatky provozovateli skládky související s uložením odpadu na skládce._x000d_
Položka nezahrnuje:_x000d_
- x</t>
  </si>
  <si>
    <t>"obnovované UV"30*3</t>
  </si>
  <si>
    <t>SO 801 - Vegetační úpravy</t>
  </si>
  <si>
    <t>112026</t>
  </si>
  <si>
    <t>KÁCENÍ STROMŮ D KMENE DO 0,9M S ODSTRANĚNÍM PAŘEZŮ, ODVOZ DO 12KM</t>
  </si>
  <si>
    <t>-7693794</t>
  </si>
  <si>
    <t>Poznámka k souboru cen:_x000d_
Položka zahrnuje:_x000d_
- poražení stromu a osekání větví_x000d_
- spálení větví na hromadách nebo štěpkování_x000d_
- dopravu a uložení kmenů, případné další práce s nimi dle pokynů zadávací dokumentace_x000d_
- vytrhání nebo vykopání pařezů_x000d_
- veškeré zemní práce spojené s odstraněním pařezů_x000d_
- dopravu a uložení pařezů, případně další práce s nimi dle pokynů zadávací dokumentace_x000d_
- zásyp jam po pařezech_x000d_
Položka nezahrnuje:_x000d_
- x_x000d_
Způsob měření:_x000d_
- kácení stromů se měří v poražených stromů (průměr stromů se měří ve výšce 1,3m nad terénem)</t>
  </si>
  <si>
    <t>015160</t>
  </si>
  <si>
    <t xml:space="preserve">POPLATKY ZA LIKVIDACI ODPADŮ NEKONTAMINOVANÝCH - 02 01 03  SMÝCENÉ STROMY A KEŘE</t>
  </si>
  <si>
    <t>792296892</t>
  </si>
  <si>
    <t>POPLATKY ZA LIKVIDACI ODPADŮ NEKONTAMINOVANÝCH - 02 01 03 SMÝCENÉ STROMY A KEŘE</t>
  </si>
  <si>
    <t>184B13</t>
  </si>
  <si>
    <t>VYSAZOVÁNÍ STROMŮ LISTNATÝCH S BALEM OBVOD KMENE DO 12CM, PODCHOZÍ VÝŠ MIN 2,2M</t>
  </si>
  <si>
    <t>-833946369</t>
  </si>
  <si>
    <t>Poznámka k souboru cen:_x000d_
Položka zahrnuje:_x000d_
- dodávku projektem předepsaných stromů_x000d_
- hloubení jamek (min. rozměry pro stromy min. 1,5 násobek balu výpěstku) s event. výměnou půdy, s hnojením anorganickým hnojivem a přídavkem organického hnojiva min. 5kg pro stromy_x000d_
- zálivku, kůly, chráničky ke stromům nebo ochrana stromů nátěrem a pod._x000d_
- položka zahrnuje veškerý materiál, výrobky a polotovary, včetně mimostaveništní a vnitrostaveništní dopravy (rovněž přesuny), včetně naložení a složení, případně s uložením_x000d_
Položka nezahrnuje:_x000d_
- x_x000d_
Způsob měření:_x000d_
- obvod kmene se měří ve výšce 1,00m nad zemí.</t>
  </si>
  <si>
    <t>Poznámka k položce:_x000d_
Hrušeň (odrůdy např. ‘Ananaska‘ ‘Konference‘, ‘Clappova‘,‘Pařížanka‘, ‘Williamsova‘), VK ok 10-12_x000d_
poznámka: VK-vysokokmen, ok - obvod kmene_x000d_
_x000d_
Vyhloubení jámy o velikosti 1,15m3 (1,2 x 1,2 x 0,8)_x000d_
Výměna půdy (50% z vyhloubené jámy) - zpětné využití 50% vyhloubené zeminy_x000d_
Zkypření dna a stěn jámy (1,2x1,2(dno)+4x0,8x1,2(4xstěna)_x000d_
_x000d_
Pěstební substrát ve 2 vrstvém složení (zbylých 50% zeminy ve vyhloubené jámě)_x000d_
Základní dávka pozvolna působícího hnojina (6x10g k jedné rostlině) - obohacení substrátu_x000d_
Hydrogel (0,5kg/strom) - obohacení substrátu_x000d_
Kůly potřebné pro ukotvení stromů (3 kůly o průměru 80mm na jeden strom)_x000d_
Vyvázání kmene úvazkem z juty_x000d_
Příčky na ohrádku pro ochranu kořenového krčku a spodní části kmene - 9 příček na jeden strom_x000d_
Arbboflex (nátěr kmenu proti výparu)_x000d_
Kmenová chránička výšky min. 80cm (ochrana před okusem zvěře)</t>
  </si>
  <si>
    <t>18461</t>
  </si>
  <si>
    <t>MULČOVÁNÍ</t>
  </si>
  <si>
    <t>-1535377628</t>
  </si>
  <si>
    <t>Poznámka k souboru cen:_x000d_
Položka zahrnuje._x000d_
- dodání a rozprostření mulčovací kůry nebo štěpky v předepsané tloušťce nebo mulčovací textilie bez ohledu na sklon terénu, stabilizaci mulče proti erozi, přísady proti vznícení mulče_x000d_
- naložení a odvoz odpadu_x000d_
Položka nezahrnuje:_x000d_
- x</t>
  </si>
  <si>
    <t>184721</t>
  </si>
  <si>
    <t xml:space="preserve">ZDRAVOTNÍ ŘEZ VĚTVÍ STROMŮ  KMENE D DO 50CM</t>
  </si>
  <si>
    <t>841758833</t>
  </si>
  <si>
    <t>ZDRAVOTNÍ ŘEZ VĚTVÍ STROMŮ KMENE D DO 50CM</t>
  </si>
  <si>
    <t>Poznámka k souboru cen:_x000d_
Položka zahrnuje:_x000d_
- odstranění větví suchých a odumírajících_x000d_
- odstranění větví nevhodných po stránce tvaru a budoucího vývoje koruny_x000d_
- odstranění větví napadených patogenními organismy_x000d_
- odstranění větví se silně sníženou vitalitou_x000d_
- odstranění sekundárních výhonů_x000d_
Položka nezahrnuje:_x000d_
- x</t>
  </si>
  <si>
    <t>18481</t>
  </si>
  <si>
    <t>OCHRANA STROMŮ BEDNĚNÍM</t>
  </si>
  <si>
    <t>-1415816535</t>
  </si>
  <si>
    <t>Poznámka k souboru cen:_x000d_
Položka zahrnuje:_x000d_
- veškerý materiál, výrobky a polotovary, včetně mimostaveništní a vnitrostaveništní dopravy (rovněž přesuny), včetně naložení a složení, případně s uložením_x000d_
Položka nezahrnuje:_x000d_
- x</t>
  </si>
  <si>
    <t>0,5*4*2*92</t>
  </si>
  <si>
    <t>18600</t>
  </si>
  <si>
    <t>ZALÉVÁNÍ VODOU</t>
  </si>
  <si>
    <t>-233333158</t>
  </si>
  <si>
    <t>Poznámka k souboru cen:_x000d_
Položka zahrnuje_x000d_
- veškerý materiál, výrobky a polotovary, včetně mimostaveništní a vnitrostaveništní dopravy (rovněž přesuny), včetně naložení a složení, případně s uložením_x000d_
Položka nezahrnuje:_x000d_
- x</t>
  </si>
  <si>
    <t>"Prolití výsadbové jámy 100l vody pro každou jámu"100</t>
  </si>
  <si>
    <t>"Závěrečná zálivka min. 50l/strom"50</t>
  </si>
  <si>
    <t>"Zajištění zálivky (100l/strom) po dobu dokončovací péče"100</t>
  </si>
  <si>
    <t>250*0,001 'Přepočtené koeficientem množství</t>
  </si>
  <si>
    <t>VRN - Vedlejší a ostatní rozpočtové náklady</t>
  </si>
  <si>
    <t>02730</t>
  </si>
  <si>
    <t>POMOC PRÁCE ZŘÍZ NEBO ZAJIŠŤ OCHRANU INŽENÝRSKÝCH SÍTÍ</t>
  </si>
  <si>
    <t>KPL</t>
  </si>
  <si>
    <t>-968328971</t>
  </si>
  <si>
    <t>Poznámka k souboru cen:_x000d_
Položka zahrnuje:_x000d_
- veškeré náklady spojené s ochranou inženýrských sítí_x000d_
Položka nezahrnuje:_x000d_
- x</t>
  </si>
  <si>
    <t>02911</t>
  </si>
  <si>
    <t>OSTATNÍ POŽADAVKY - GEODETICKÉ ZAMĚŘENÍ</t>
  </si>
  <si>
    <t>-1919923881</t>
  </si>
  <si>
    <t>Poznámka k souboru cen:_x000d_
Položka zahrnuje:_x000d_
- veškeré náklady spojené s objednatelem požadovanými pracemi_x000d_
Položka nezahrnuje:_x000d_
- x</t>
  </si>
  <si>
    <t>02944</t>
  </si>
  <si>
    <t>OSTAT POŽADAVKY - DOKUMENTACE SKUTEČ PROVEDENÍ V DIGIT FORMĚ</t>
  </si>
  <si>
    <t>-2118795651</t>
  </si>
  <si>
    <t>02940</t>
  </si>
  <si>
    <t>OSTATNÍ POŽADAVKY - VYPRACOVÁNÍ DOKUMENTACE</t>
  </si>
  <si>
    <t>-412931038</t>
  </si>
  <si>
    <t>Poznámka k položce:_x000d_
RDS</t>
  </si>
  <si>
    <t>02990</t>
  </si>
  <si>
    <t>OSTATNÍ POŽADAVKY - INFORMAČNÍ TABULE</t>
  </si>
  <si>
    <t>-34689607</t>
  </si>
  <si>
    <t>Poznámka k souboru cen:_x000d_
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platnosti_x000d_
Položka nezahrnuje:_x000d_
- x</t>
  </si>
  <si>
    <t>02950</t>
  </si>
  <si>
    <t>OSTATNÍ POŽADAVKY - POSUDKY, KONTROLY, REVIZNÍ ZPRÁVY</t>
  </si>
  <si>
    <t>1396000105</t>
  </si>
  <si>
    <t>Poznámka k položce:_x000d_
- hutnící zkoušky_x000d_
- průkazné zkoušky spojené se sanací aktivní zóny - zlepšení zeminy</t>
  </si>
  <si>
    <t>02972</t>
  </si>
  <si>
    <t>OSTAT POŽADAVKY - GEOTECHNICKÝ MONITORING V PODZEMÍ</t>
  </si>
  <si>
    <t>1555332620</t>
  </si>
  <si>
    <t>03100</t>
  </si>
  <si>
    <t>ZAŘÍZENÍ STAVENIŠTĚ - ZŘÍZENÍ, PROVOZ, DEMONTÁŽ</t>
  </si>
  <si>
    <t>1878819670</t>
  </si>
  <si>
    <t>Poznámka k souboru cen:_x000d_
Položka zahrnuje:_x000d_
 objednatelem povolené náklady na pořízení (event. pronájem), provozování, udržování a likvidaci zhotovitelova zařízení_x000d_
Položka nezahrnuje:_x000d_
- x</t>
  </si>
  <si>
    <t>02960</t>
  </si>
  <si>
    <t>OSTATNÍ POŽADAVKY - ODBORNÝ DOZOR</t>
  </si>
  <si>
    <t>1194566113</t>
  </si>
  <si>
    <t>Poznámka k položce:_x000d_
ARBORISTA</t>
  </si>
  <si>
    <t>02946</t>
  </si>
  <si>
    <t>OSTAT POŽADAVKY - FOTODOKUMENTACE</t>
  </si>
  <si>
    <t>-455437586</t>
  </si>
  <si>
    <t>Poznámka k souboru cen:_x000d_
Položka zahrnuje:_x000d_
- fotodokumentaci zadavatelem požadovaného děje a konstrukcí v požadovaných časových intervalech_x000d_
- zadavatelem specifikované výstupy (fotografie v papírovém a digitálním formátu) v požadovaném počtu_x000d_
Položka nezahrnuje:_x000d_
- x</t>
  </si>
  <si>
    <t>Poznámka k položce:_x000d_
přilehlé zástavby a oplocení přerd výstavbou a po výstavbě</t>
  </si>
  <si>
    <t>03710</t>
  </si>
  <si>
    <t>POMOC PRÁCE ZAJIŠŤ NEBO ZŘÍZ OBJÍŽĎKY A PŘÍSTUP CESTY</t>
  </si>
  <si>
    <t>-674513521</t>
  </si>
  <si>
    <t>Poznámka k souboru cen:_x000d_
Položka zahrnuje:_x000d_
- objednatelem povolené náklady na požadovaná zařízení zhotovitele_x000d_
Položka nezahrnuje:_x000d_
- x</t>
  </si>
  <si>
    <t>Poznámka k položce:_x000d_
Montáž, pravidelná kontrola, údržba, servis, přemísťování, přeznačování a manipulace s přechodným dopravním značením po celou dovu výstavby._x000d_
Nájemné účtované za přechodné dopravní značení po celou dobu výstavby._x000d_
Demontáž přechodného dopravního značení.</t>
  </si>
  <si>
    <t>02720</t>
  </si>
  <si>
    <t>POMOC PRÁCE ZŘÍZ NEBO ZAJIŠŤ REGULACI A OCHRANU DOPRAVY</t>
  </si>
  <si>
    <t>-2010275203</t>
  </si>
  <si>
    <t>Poznámka k souboru cen:_x000d_
Položka zahrnuje:_x000d_
- veškeré náklady spojené s objednatelem požadovanými zařízeními_x000d_
Položka nezahrnuje:_x000d_
- x</t>
  </si>
  <si>
    <t xml:space="preserve">Poznámka k položce:_x000d_
Položka zahrnuje: _x000d_
1)  Podrobné zpracování dopravně-inženýrská opatření (DIO) po celou dobu stavby dle projektové dokumentace a aktuálních požadavků na provedení a kvalitu dle provozních směrnic, TP, typových dopravně inženýrských opatření apod. _x000d_
 _x000d_
2) Zajištění dopravně inženýrského rozhodnutí (DIR) vč, stanovisek dotčených orgánů státní správy a samosprávy (DOSS)  _x000d_
 _x000d_
V rámci zabezpečení a řádného označení staveniště je navrženo u každé etapy dopravně inženýrské opatření dle Zásad pro označování pracovních míst na pozemních komunikacích._x000d_
_x000d_
 _x000d_
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</si>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</sst>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27</v>
      </c>
      <c r="AR10" s="23"/>
      <c r="BE10" s="32"/>
      <c r="BS10" s="20" t="s">
        <v>7</v>
      </c>
    </row>
    <row r="11" s="1" customFormat="1" ht="18.48" customHeight="1">
      <c r="B11" s="23"/>
      <c r="E11" s="28" t="s">
        <v>28</v>
      </c>
      <c r="AK11" s="33" t="s">
        <v>29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30</v>
      </c>
      <c r="AK13" s="33" t="s">
        <v>26</v>
      </c>
      <c r="AN13" s="35" t="s">
        <v>31</v>
      </c>
      <c r="AR13" s="23"/>
      <c r="BE13" s="32"/>
      <c r="BS13" s="20" t="s">
        <v>7</v>
      </c>
    </row>
    <row r="14">
      <c r="B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N14" s="35" t="s">
        <v>31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32</v>
      </c>
      <c r="AK16" s="33" t="s">
        <v>26</v>
      </c>
      <c r="AN16" s="28" t="s">
        <v>33</v>
      </c>
      <c r="AR16" s="23"/>
      <c r="BE16" s="32"/>
      <c r="BS16" s="20" t="s">
        <v>4</v>
      </c>
    </row>
    <row r="17" s="1" customFormat="1" ht="18.48" customHeight="1">
      <c r="B17" s="23"/>
      <c r="E17" s="28" t="s">
        <v>34</v>
      </c>
      <c r="AK17" s="33" t="s">
        <v>29</v>
      </c>
      <c r="AN17" s="28" t="s">
        <v>3</v>
      </c>
      <c r="AR17" s="23"/>
      <c r="BE17" s="32"/>
      <c r="BS17" s="20" t="s">
        <v>4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35</v>
      </c>
      <c r="AK19" s="33" t="s">
        <v>26</v>
      </c>
      <c r="AN19" s="28" t="s">
        <v>36</v>
      </c>
      <c r="AR19" s="23"/>
      <c r="BE19" s="32"/>
      <c r="BS19" s="20" t="s">
        <v>7</v>
      </c>
    </row>
    <row r="20" s="1" customFormat="1" ht="18.48" customHeight="1">
      <c r="B20" s="23"/>
      <c r="E20" s="28" t="s">
        <v>37</v>
      </c>
      <c r="AK20" s="33" t="s">
        <v>29</v>
      </c>
      <c r="AN20" s="28" t="s">
        <v>3</v>
      </c>
      <c r="AR20" s="23"/>
      <c r="BE20" s="32"/>
      <c r="BS20" s="20" t="s">
        <v>38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39</v>
      </c>
      <c r="AR22" s="23"/>
      <c r="BE22" s="32"/>
    </row>
    <row r="23" s="1" customFormat="1" ht="47.25" customHeight="1">
      <c r="B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45</v>
      </c>
      <c r="E29" s="3"/>
      <c r="F29" s="33" t="s">
        <v>46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47</v>
      </c>
      <c r="G30" s="3"/>
      <c r="H30" s="3"/>
      <c r="I30" s="3"/>
      <c r="J30" s="3"/>
      <c r="K30" s="3"/>
      <c r="L30" s="46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48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49</v>
      </c>
      <c r="G32" s="3"/>
      <c r="H32" s="3"/>
      <c r="I32" s="3"/>
      <c r="J32" s="3"/>
      <c r="K32" s="3"/>
      <c r="L32" s="46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50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23-158-08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III/3284 Sendražice, ul. Hlavní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k.ú. Sendražice u Kolína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2. 12. 2024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KSÚS Středočeského kraje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32</v>
      </c>
      <c r="AJ49" s="39"/>
      <c r="AK49" s="39"/>
      <c r="AL49" s="39"/>
      <c r="AM49" s="66" t="str">
        <f>IF(E17="","",E17)</f>
        <v>DIPRO, spol. s r.o.</v>
      </c>
      <c r="AN49" s="4"/>
      <c r="AO49" s="4"/>
      <c r="AP49" s="4"/>
      <c r="AQ49" s="39"/>
      <c r="AR49" s="40"/>
      <c r="AS49" s="67" t="s">
        <v>55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30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35</v>
      </c>
      <c r="AJ50" s="39"/>
      <c r="AK50" s="39"/>
      <c r="AL50" s="39"/>
      <c r="AM50" s="66" t="str">
        <f>IF(E20="","",E20)</f>
        <v>Jitka Heřmanová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56</v>
      </c>
      <c r="D52" s="76"/>
      <c r="E52" s="76"/>
      <c r="F52" s="76"/>
      <c r="G52" s="76"/>
      <c r="H52" s="77"/>
      <c r="I52" s="78" t="s">
        <v>57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58</v>
      </c>
      <c r="AH52" s="76"/>
      <c r="AI52" s="76"/>
      <c r="AJ52" s="76"/>
      <c r="AK52" s="76"/>
      <c r="AL52" s="76"/>
      <c r="AM52" s="76"/>
      <c r="AN52" s="78" t="s">
        <v>59</v>
      </c>
      <c r="AO52" s="76"/>
      <c r="AP52" s="76"/>
      <c r="AQ52" s="80" t="s">
        <v>60</v>
      </c>
      <c r="AR52" s="40"/>
      <c r="AS52" s="81" t="s">
        <v>61</v>
      </c>
      <c r="AT52" s="82" t="s">
        <v>62</v>
      </c>
      <c r="AU52" s="82" t="s">
        <v>63</v>
      </c>
      <c r="AV52" s="82" t="s">
        <v>64</v>
      </c>
      <c r="AW52" s="82" t="s">
        <v>65</v>
      </c>
      <c r="AX52" s="82" t="s">
        <v>66</v>
      </c>
      <c r="AY52" s="82" t="s">
        <v>67</v>
      </c>
      <c r="AZ52" s="82" t="s">
        <v>68</v>
      </c>
      <c r="BA52" s="82" t="s">
        <v>69</v>
      </c>
      <c r="BB52" s="82" t="s">
        <v>70</v>
      </c>
      <c r="BC52" s="82" t="s">
        <v>71</v>
      </c>
      <c r="BD52" s="83" t="s">
        <v>72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ROUND(SUM(AG55:AG58),2)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ROUND(SUM(AS55:AS58),2)</f>
        <v>0</v>
      </c>
      <c r="AT54" s="94">
        <f>ROUND(SUM(AV54:AW54),2)</f>
        <v>0</v>
      </c>
      <c r="AU54" s="95">
        <f>ROUND(SUM(AU55:AU58),5)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ROUND(SUM(AZ55:AZ58),2)</f>
        <v>0</v>
      </c>
      <c r="BA54" s="94">
        <f>ROUND(SUM(BA55:BA58),2)</f>
        <v>0</v>
      </c>
      <c r="BB54" s="94">
        <f>ROUND(SUM(BB55:BB58),2)</f>
        <v>0</v>
      </c>
      <c r="BC54" s="94">
        <f>ROUND(SUM(BC55:BC58),2)</f>
        <v>0</v>
      </c>
      <c r="BD54" s="96">
        <f>ROUND(SUM(BD55:BD58),2)</f>
        <v>0</v>
      </c>
      <c r="BE54" s="6"/>
      <c r="BS54" s="97" t="s">
        <v>74</v>
      </c>
      <c r="BT54" s="97" t="s">
        <v>75</v>
      </c>
      <c r="BU54" s="98" t="s">
        <v>76</v>
      </c>
      <c r="BV54" s="97" t="s">
        <v>77</v>
      </c>
      <c r="BW54" s="97" t="s">
        <v>5</v>
      </c>
      <c r="BX54" s="97" t="s">
        <v>78</v>
      </c>
      <c r="CL54" s="97" t="s">
        <v>3</v>
      </c>
    </row>
    <row r="55" s="7" customFormat="1" ht="16.5" customHeight="1">
      <c r="A55" s="99" t="s">
        <v>79</v>
      </c>
      <c r="B55" s="100"/>
      <c r="C55" s="101"/>
      <c r="D55" s="102" t="s">
        <v>80</v>
      </c>
      <c r="E55" s="102"/>
      <c r="F55" s="102"/>
      <c r="G55" s="102"/>
      <c r="H55" s="102"/>
      <c r="I55" s="103"/>
      <c r="J55" s="102" t="s">
        <v>81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101 - Komunikace'!J30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82</v>
      </c>
      <c r="AR55" s="100"/>
      <c r="AS55" s="106">
        <v>0</v>
      </c>
      <c r="AT55" s="107">
        <f>ROUND(SUM(AV55:AW55),2)</f>
        <v>0</v>
      </c>
      <c r="AU55" s="108">
        <f>'SO 101 - Komunikace'!P86</f>
        <v>0</v>
      </c>
      <c r="AV55" s="107">
        <f>'SO 101 - Komunikace'!J33</f>
        <v>0</v>
      </c>
      <c r="AW55" s="107">
        <f>'SO 101 - Komunikace'!J34</f>
        <v>0</v>
      </c>
      <c r="AX55" s="107">
        <f>'SO 101 - Komunikace'!J35</f>
        <v>0</v>
      </c>
      <c r="AY55" s="107">
        <f>'SO 101 - Komunikace'!J36</f>
        <v>0</v>
      </c>
      <c r="AZ55" s="107">
        <f>'SO 101 - Komunikace'!F33</f>
        <v>0</v>
      </c>
      <c r="BA55" s="107">
        <f>'SO 101 - Komunikace'!F34</f>
        <v>0</v>
      </c>
      <c r="BB55" s="107">
        <f>'SO 101 - Komunikace'!F35</f>
        <v>0</v>
      </c>
      <c r="BC55" s="107">
        <f>'SO 101 - Komunikace'!F36</f>
        <v>0</v>
      </c>
      <c r="BD55" s="109">
        <f>'SO 101 - Komunikace'!F37</f>
        <v>0</v>
      </c>
      <c r="BE55" s="7"/>
      <c r="BT55" s="110" t="s">
        <v>83</v>
      </c>
      <c r="BV55" s="110" t="s">
        <v>77</v>
      </c>
      <c r="BW55" s="110" t="s">
        <v>84</v>
      </c>
      <c r="BX55" s="110" t="s">
        <v>5</v>
      </c>
      <c r="CL55" s="110" t="s">
        <v>3</v>
      </c>
      <c r="CM55" s="110" t="s">
        <v>85</v>
      </c>
    </row>
    <row r="56" s="7" customFormat="1" ht="16.5" customHeight="1">
      <c r="A56" s="99" t="s">
        <v>79</v>
      </c>
      <c r="B56" s="100"/>
      <c r="C56" s="101"/>
      <c r="D56" s="102" t="s">
        <v>86</v>
      </c>
      <c r="E56" s="102"/>
      <c r="F56" s="102"/>
      <c r="G56" s="102"/>
      <c r="H56" s="102"/>
      <c r="I56" s="103"/>
      <c r="J56" s="102" t="s">
        <v>87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'SO 301 - Objekty odvodnění'!J30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82</v>
      </c>
      <c r="AR56" s="100"/>
      <c r="AS56" s="106">
        <v>0</v>
      </c>
      <c r="AT56" s="107">
        <f>ROUND(SUM(AV56:AW56),2)</f>
        <v>0</v>
      </c>
      <c r="AU56" s="108">
        <f>'SO 301 - Objekty odvodnění'!P83</f>
        <v>0</v>
      </c>
      <c r="AV56" s="107">
        <f>'SO 301 - Objekty odvodnění'!J33</f>
        <v>0</v>
      </c>
      <c r="AW56" s="107">
        <f>'SO 301 - Objekty odvodnění'!J34</f>
        <v>0</v>
      </c>
      <c r="AX56" s="107">
        <f>'SO 301 - Objekty odvodnění'!J35</f>
        <v>0</v>
      </c>
      <c r="AY56" s="107">
        <f>'SO 301 - Objekty odvodnění'!J36</f>
        <v>0</v>
      </c>
      <c r="AZ56" s="107">
        <f>'SO 301 - Objekty odvodnění'!F33</f>
        <v>0</v>
      </c>
      <c r="BA56" s="107">
        <f>'SO 301 - Objekty odvodnění'!F34</f>
        <v>0</v>
      </c>
      <c r="BB56" s="107">
        <f>'SO 301 - Objekty odvodnění'!F35</f>
        <v>0</v>
      </c>
      <c r="BC56" s="107">
        <f>'SO 301 - Objekty odvodnění'!F36</f>
        <v>0</v>
      </c>
      <c r="BD56" s="109">
        <f>'SO 301 - Objekty odvodnění'!F37</f>
        <v>0</v>
      </c>
      <c r="BE56" s="7"/>
      <c r="BT56" s="110" t="s">
        <v>83</v>
      </c>
      <c r="BV56" s="110" t="s">
        <v>77</v>
      </c>
      <c r="BW56" s="110" t="s">
        <v>88</v>
      </c>
      <c r="BX56" s="110" t="s">
        <v>5</v>
      </c>
      <c r="CL56" s="110" t="s">
        <v>3</v>
      </c>
      <c r="CM56" s="110" t="s">
        <v>85</v>
      </c>
    </row>
    <row r="57" s="7" customFormat="1" ht="16.5" customHeight="1">
      <c r="A57" s="99" t="s">
        <v>79</v>
      </c>
      <c r="B57" s="100"/>
      <c r="C57" s="101"/>
      <c r="D57" s="102" t="s">
        <v>89</v>
      </c>
      <c r="E57" s="102"/>
      <c r="F57" s="102"/>
      <c r="G57" s="102"/>
      <c r="H57" s="102"/>
      <c r="I57" s="103"/>
      <c r="J57" s="102" t="s">
        <v>90</v>
      </c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4">
        <f>'SO 801 - Vegetační úpravy'!J30</f>
        <v>0</v>
      </c>
      <c r="AH57" s="103"/>
      <c r="AI57" s="103"/>
      <c r="AJ57" s="103"/>
      <c r="AK57" s="103"/>
      <c r="AL57" s="103"/>
      <c r="AM57" s="103"/>
      <c r="AN57" s="104">
        <f>SUM(AG57,AT57)</f>
        <v>0</v>
      </c>
      <c r="AO57" s="103"/>
      <c r="AP57" s="103"/>
      <c r="AQ57" s="105" t="s">
        <v>82</v>
      </c>
      <c r="AR57" s="100"/>
      <c r="AS57" s="106">
        <v>0</v>
      </c>
      <c r="AT57" s="107">
        <f>ROUND(SUM(AV57:AW57),2)</f>
        <v>0</v>
      </c>
      <c r="AU57" s="108">
        <f>'SO 801 - Vegetační úpravy'!P80</f>
        <v>0</v>
      </c>
      <c r="AV57" s="107">
        <f>'SO 801 - Vegetační úpravy'!J33</f>
        <v>0</v>
      </c>
      <c r="AW57" s="107">
        <f>'SO 801 - Vegetační úpravy'!J34</f>
        <v>0</v>
      </c>
      <c r="AX57" s="107">
        <f>'SO 801 - Vegetační úpravy'!J35</f>
        <v>0</v>
      </c>
      <c r="AY57" s="107">
        <f>'SO 801 - Vegetační úpravy'!J36</f>
        <v>0</v>
      </c>
      <c r="AZ57" s="107">
        <f>'SO 801 - Vegetační úpravy'!F33</f>
        <v>0</v>
      </c>
      <c r="BA57" s="107">
        <f>'SO 801 - Vegetační úpravy'!F34</f>
        <v>0</v>
      </c>
      <c r="BB57" s="107">
        <f>'SO 801 - Vegetační úpravy'!F35</f>
        <v>0</v>
      </c>
      <c r="BC57" s="107">
        <f>'SO 801 - Vegetační úpravy'!F36</f>
        <v>0</v>
      </c>
      <c r="BD57" s="109">
        <f>'SO 801 - Vegetační úpravy'!F37</f>
        <v>0</v>
      </c>
      <c r="BE57" s="7"/>
      <c r="BT57" s="110" t="s">
        <v>83</v>
      </c>
      <c r="BV57" s="110" t="s">
        <v>77</v>
      </c>
      <c r="BW57" s="110" t="s">
        <v>91</v>
      </c>
      <c r="BX57" s="110" t="s">
        <v>5</v>
      </c>
      <c r="CL57" s="110" t="s">
        <v>3</v>
      </c>
      <c r="CM57" s="110" t="s">
        <v>85</v>
      </c>
    </row>
    <row r="58" s="7" customFormat="1" ht="16.5" customHeight="1">
      <c r="A58" s="99" t="s">
        <v>79</v>
      </c>
      <c r="B58" s="100"/>
      <c r="C58" s="101"/>
      <c r="D58" s="102" t="s">
        <v>92</v>
      </c>
      <c r="E58" s="102"/>
      <c r="F58" s="102"/>
      <c r="G58" s="102"/>
      <c r="H58" s="102"/>
      <c r="I58" s="103"/>
      <c r="J58" s="102" t="s">
        <v>93</v>
      </c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4">
        <f>'VRN - Vedlejší a ostatní ...'!J30</f>
        <v>0</v>
      </c>
      <c r="AH58" s="103"/>
      <c r="AI58" s="103"/>
      <c r="AJ58" s="103"/>
      <c r="AK58" s="103"/>
      <c r="AL58" s="103"/>
      <c r="AM58" s="103"/>
      <c r="AN58" s="104">
        <f>SUM(AG58,AT58)</f>
        <v>0</v>
      </c>
      <c r="AO58" s="103"/>
      <c r="AP58" s="103"/>
      <c r="AQ58" s="105" t="s">
        <v>94</v>
      </c>
      <c r="AR58" s="100"/>
      <c r="AS58" s="111">
        <v>0</v>
      </c>
      <c r="AT58" s="112">
        <f>ROUND(SUM(AV58:AW58),2)</f>
        <v>0</v>
      </c>
      <c r="AU58" s="113">
        <f>'VRN - Vedlejší a ostatní ...'!P80</f>
        <v>0</v>
      </c>
      <c r="AV58" s="112">
        <f>'VRN - Vedlejší a ostatní ...'!J33</f>
        <v>0</v>
      </c>
      <c r="AW58" s="112">
        <f>'VRN - Vedlejší a ostatní ...'!J34</f>
        <v>0</v>
      </c>
      <c r="AX58" s="112">
        <f>'VRN - Vedlejší a ostatní ...'!J35</f>
        <v>0</v>
      </c>
      <c r="AY58" s="112">
        <f>'VRN - Vedlejší a ostatní ...'!J36</f>
        <v>0</v>
      </c>
      <c r="AZ58" s="112">
        <f>'VRN - Vedlejší a ostatní ...'!F33</f>
        <v>0</v>
      </c>
      <c r="BA58" s="112">
        <f>'VRN - Vedlejší a ostatní ...'!F34</f>
        <v>0</v>
      </c>
      <c r="BB58" s="112">
        <f>'VRN - Vedlejší a ostatní ...'!F35</f>
        <v>0</v>
      </c>
      <c r="BC58" s="112">
        <f>'VRN - Vedlejší a ostatní ...'!F36</f>
        <v>0</v>
      </c>
      <c r="BD58" s="114">
        <f>'VRN - Vedlejší a ostatní ...'!F37</f>
        <v>0</v>
      </c>
      <c r="BE58" s="7"/>
      <c r="BT58" s="110" t="s">
        <v>83</v>
      </c>
      <c r="BV58" s="110" t="s">
        <v>77</v>
      </c>
      <c r="BW58" s="110" t="s">
        <v>95</v>
      </c>
      <c r="BX58" s="110" t="s">
        <v>5</v>
      </c>
      <c r="CL58" s="110" t="s">
        <v>3</v>
      </c>
      <c r="CM58" s="110" t="s">
        <v>85</v>
      </c>
    </row>
    <row r="59" s="2" customFormat="1" ht="30" customHeight="1">
      <c r="A59" s="39"/>
      <c r="B59" s="40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0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0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1 - Komunikace'!C2" display="/"/>
    <hyperlink ref="A56" location="'SO 301 - Objekty odvodnění'!C2" display="/"/>
    <hyperlink ref="A57" location="'SO 801 - Vegetační úpravy'!C2" display="/"/>
    <hyperlink ref="A58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85</v>
      </c>
    </row>
    <row r="4" s="1" customFormat="1" ht="24.96" customHeight="1">
      <c r="B4" s="23"/>
      <c r="D4" s="24" t="s">
        <v>96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III/3284 Sendražice, ul. Hlavní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2. 12. 2024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26</v>
      </c>
      <c r="J23" s="28" t="s">
        <v>36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37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39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41</v>
      </c>
      <c r="E30" s="39"/>
      <c r="F30" s="39"/>
      <c r="G30" s="39"/>
      <c r="H30" s="39"/>
      <c r="I30" s="39"/>
      <c r="J30" s="91">
        <f>ROUND(J86,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45</v>
      </c>
      <c r="E33" s="33" t="s">
        <v>46</v>
      </c>
      <c r="F33" s="123">
        <f>ROUND((SUM(BE86:BE507)),  2)</f>
        <v>0</v>
      </c>
      <c r="G33" s="39"/>
      <c r="H33" s="39"/>
      <c r="I33" s="124">
        <v>0.20999999999999999</v>
      </c>
      <c r="J33" s="123">
        <f>ROUND(((SUM(BE86:BE507))*I33),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47</v>
      </c>
      <c r="F34" s="123">
        <f>ROUND((SUM(BF86:BF507)),  2)</f>
        <v>0</v>
      </c>
      <c r="G34" s="39"/>
      <c r="H34" s="39"/>
      <c r="I34" s="124">
        <v>0.12</v>
      </c>
      <c r="J34" s="123">
        <f>ROUND(((SUM(BF86:BF507))*I34),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48</v>
      </c>
      <c r="F35" s="123">
        <f>ROUND((SUM(BG86:BG507)),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49</v>
      </c>
      <c r="F36" s="123">
        <f>ROUND((SUM(BH86:BH507)),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50</v>
      </c>
      <c r="F37" s="123">
        <f>ROUND((SUM(BI86:BI507)),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51</v>
      </c>
      <c r="E39" s="77"/>
      <c r="F39" s="77"/>
      <c r="G39" s="127" t="s">
        <v>52</v>
      </c>
      <c r="H39" s="128" t="s">
        <v>53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III/3284 Sendražice, ul. Hlavní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101 - Komunikace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k.ú. Sendražice u Kolína</v>
      </c>
      <c r="G52" s="39"/>
      <c r="H52" s="39"/>
      <c r="I52" s="33" t="s">
        <v>23</v>
      </c>
      <c r="J52" s="65" t="str">
        <f>IF(J12="","",J12)</f>
        <v>2. 12. 2024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KSÚS Středočeského kraje</v>
      </c>
      <c r="G54" s="39"/>
      <c r="H54" s="39"/>
      <c r="I54" s="33" t="s">
        <v>32</v>
      </c>
      <c r="J54" s="37" t="str">
        <f>E21</f>
        <v>DIPRO, spol. s 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>Jitka Heřmanová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100</v>
      </c>
      <c r="D57" s="125"/>
      <c r="E57" s="125"/>
      <c r="F57" s="125"/>
      <c r="G57" s="125"/>
      <c r="H57" s="125"/>
      <c r="I57" s="125"/>
      <c r="J57" s="132" t="s">
        <v>101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73</v>
      </c>
      <c r="D59" s="39"/>
      <c r="E59" s="39"/>
      <c r="F59" s="39"/>
      <c r="G59" s="39"/>
      <c r="H59" s="39"/>
      <c r="I59" s="39"/>
      <c r="J59" s="91">
        <f>J86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102</v>
      </c>
    </row>
    <row r="60" s="9" customFormat="1" ht="24.96" customHeight="1">
      <c r="A60" s="9"/>
      <c r="B60" s="134"/>
      <c r="C60" s="9"/>
      <c r="D60" s="135" t="s">
        <v>103</v>
      </c>
      <c r="E60" s="136"/>
      <c r="F60" s="136"/>
      <c r="G60" s="136"/>
      <c r="H60" s="136"/>
      <c r="I60" s="136"/>
      <c r="J60" s="137">
        <f>J87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104</v>
      </c>
      <c r="E61" s="140"/>
      <c r="F61" s="140"/>
      <c r="G61" s="140"/>
      <c r="H61" s="140"/>
      <c r="I61" s="140"/>
      <c r="J61" s="141">
        <f>J88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105</v>
      </c>
      <c r="E62" s="140"/>
      <c r="F62" s="140"/>
      <c r="G62" s="140"/>
      <c r="H62" s="140"/>
      <c r="I62" s="140"/>
      <c r="J62" s="141">
        <f>J252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106</v>
      </c>
      <c r="E63" s="140"/>
      <c r="F63" s="140"/>
      <c r="G63" s="140"/>
      <c r="H63" s="140"/>
      <c r="I63" s="140"/>
      <c r="J63" s="141">
        <f>J270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107</v>
      </c>
      <c r="E64" s="140"/>
      <c r="F64" s="140"/>
      <c r="G64" s="140"/>
      <c r="H64" s="140"/>
      <c r="I64" s="140"/>
      <c r="J64" s="141">
        <f>J346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8"/>
      <c r="C65" s="10"/>
      <c r="D65" s="139" t="s">
        <v>108</v>
      </c>
      <c r="E65" s="140"/>
      <c r="F65" s="140"/>
      <c r="G65" s="140"/>
      <c r="H65" s="140"/>
      <c r="I65" s="140"/>
      <c r="J65" s="141">
        <f>J366</f>
        <v>0</v>
      </c>
      <c r="K65" s="10"/>
      <c r="L65" s="13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34"/>
      <c r="C66" s="9"/>
      <c r="D66" s="135" t="s">
        <v>109</v>
      </c>
      <c r="E66" s="136"/>
      <c r="F66" s="136"/>
      <c r="G66" s="136"/>
      <c r="H66" s="136"/>
      <c r="I66" s="136"/>
      <c r="J66" s="137">
        <f>J460</f>
        <v>0</v>
      </c>
      <c r="K66" s="9"/>
      <c r="L66" s="13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39"/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110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17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116" t="str">
        <f>E7</f>
        <v>III/3284 Sendražice, ul. Hlavní</v>
      </c>
      <c r="F76" s="33"/>
      <c r="G76" s="33"/>
      <c r="H76" s="33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97</v>
      </c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63" t="str">
        <f>E9</f>
        <v>SO 101 - Komunikace</v>
      </c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39"/>
      <c r="E80" s="39"/>
      <c r="F80" s="28" t="str">
        <f>F12</f>
        <v>k.ú. Sendražice u Kolína</v>
      </c>
      <c r="G80" s="39"/>
      <c r="H80" s="39"/>
      <c r="I80" s="33" t="s">
        <v>23</v>
      </c>
      <c r="J80" s="65" t="str">
        <f>IF(J12="","",J12)</f>
        <v>2. 12. 2024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39"/>
      <c r="E82" s="39"/>
      <c r="F82" s="28" t="str">
        <f>E15</f>
        <v>KSÚS Středočeského kraje</v>
      </c>
      <c r="G82" s="39"/>
      <c r="H82" s="39"/>
      <c r="I82" s="33" t="s">
        <v>32</v>
      </c>
      <c r="J82" s="37" t="str">
        <f>E21</f>
        <v>DIPRO, spol. s r.o.</v>
      </c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39"/>
      <c r="E83" s="39"/>
      <c r="F83" s="28" t="str">
        <f>IF(E18="","",E18)</f>
        <v>Vyplň údaj</v>
      </c>
      <c r="G83" s="39"/>
      <c r="H83" s="39"/>
      <c r="I83" s="33" t="s">
        <v>35</v>
      </c>
      <c r="J83" s="37" t="str">
        <f>E24</f>
        <v>Jitka Heřmanová</v>
      </c>
      <c r="K83" s="39"/>
      <c r="L83" s="11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42"/>
      <c r="B85" s="143"/>
      <c r="C85" s="144" t="s">
        <v>111</v>
      </c>
      <c r="D85" s="145" t="s">
        <v>60</v>
      </c>
      <c r="E85" s="145" t="s">
        <v>56</v>
      </c>
      <c r="F85" s="145" t="s">
        <v>57</v>
      </c>
      <c r="G85" s="145" t="s">
        <v>112</v>
      </c>
      <c r="H85" s="145" t="s">
        <v>113</v>
      </c>
      <c r="I85" s="145" t="s">
        <v>114</v>
      </c>
      <c r="J85" s="145" t="s">
        <v>101</v>
      </c>
      <c r="K85" s="146" t="s">
        <v>115</v>
      </c>
      <c r="L85" s="147"/>
      <c r="M85" s="81" t="s">
        <v>3</v>
      </c>
      <c r="N85" s="82" t="s">
        <v>45</v>
      </c>
      <c r="O85" s="82" t="s">
        <v>116</v>
      </c>
      <c r="P85" s="82" t="s">
        <v>117</v>
      </c>
      <c r="Q85" s="82" t="s">
        <v>118</v>
      </c>
      <c r="R85" s="82" t="s">
        <v>119</v>
      </c>
      <c r="S85" s="82" t="s">
        <v>120</v>
      </c>
      <c r="T85" s="83" t="s">
        <v>121</v>
      </c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="2" customFormat="1" ht="22.8" customHeight="1">
      <c r="A86" s="39"/>
      <c r="B86" s="40"/>
      <c r="C86" s="88" t="s">
        <v>122</v>
      </c>
      <c r="D86" s="39"/>
      <c r="E86" s="39"/>
      <c r="F86" s="39"/>
      <c r="G86" s="39"/>
      <c r="H86" s="39"/>
      <c r="I86" s="39"/>
      <c r="J86" s="148">
        <f>BK86</f>
        <v>0</v>
      </c>
      <c r="K86" s="39"/>
      <c r="L86" s="40"/>
      <c r="M86" s="84"/>
      <c r="N86" s="69"/>
      <c r="O86" s="85"/>
      <c r="P86" s="149">
        <f>P87+P460</f>
        <v>0</v>
      </c>
      <c r="Q86" s="85"/>
      <c r="R86" s="149">
        <f>R87+R460</f>
        <v>0</v>
      </c>
      <c r="S86" s="85"/>
      <c r="T86" s="150">
        <f>T87+T460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74</v>
      </c>
      <c r="AU86" s="20" t="s">
        <v>102</v>
      </c>
      <c r="BK86" s="151">
        <f>BK87+BK460</f>
        <v>0</v>
      </c>
    </row>
    <row r="87" s="12" customFormat="1" ht="25.92" customHeight="1">
      <c r="A87" s="12"/>
      <c r="B87" s="152"/>
      <c r="C87" s="12"/>
      <c r="D87" s="153" t="s">
        <v>74</v>
      </c>
      <c r="E87" s="154" t="s">
        <v>123</v>
      </c>
      <c r="F87" s="154" t="s">
        <v>124</v>
      </c>
      <c r="G87" s="12"/>
      <c r="H87" s="12"/>
      <c r="I87" s="155"/>
      <c r="J87" s="156">
        <f>BK87</f>
        <v>0</v>
      </c>
      <c r="K87" s="12"/>
      <c r="L87" s="152"/>
      <c r="M87" s="157"/>
      <c r="N87" s="158"/>
      <c r="O87" s="158"/>
      <c r="P87" s="159">
        <f>P88+P252+P270+P346+P366</f>
        <v>0</v>
      </c>
      <c r="Q87" s="158"/>
      <c r="R87" s="159">
        <f>R88+R252+R270+R346+R366</f>
        <v>0</v>
      </c>
      <c r="S87" s="158"/>
      <c r="T87" s="160">
        <f>T88+T252+T270+T346+T366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3" t="s">
        <v>83</v>
      </c>
      <c r="AT87" s="161" t="s">
        <v>74</v>
      </c>
      <c r="AU87" s="161" t="s">
        <v>75</v>
      </c>
      <c r="AY87" s="153" t="s">
        <v>125</v>
      </c>
      <c r="BK87" s="162">
        <f>BK88+BK252+BK270+BK346+BK366</f>
        <v>0</v>
      </c>
    </row>
    <row r="88" s="12" customFormat="1" ht="22.8" customHeight="1">
      <c r="A88" s="12"/>
      <c r="B88" s="152"/>
      <c r="C88" s="12"/>
      <c r="D88" s="153" t="s">
        <v>74</v>
      </c>
      <c r="E88" s="163" t="s">
        <v>83</v>
      </c>
      <c r="F88" s="163" t="s">
        <v>126</v>
      </c>
      <c r="G88" s="12"/>
      <c r="H88" s="12"/>
      <c r="I88" s="155"/>
      <c r="J88" s="164">
        <f>BK88</f>
        <v>0</v>
      </c>
      <c r="K88" s="12"/>
      <c r="L88" s="152"/>
      <c r="M88" s="157"/>
      <c r="N88" s="158"/>
      <c r="O88" s="158"/>
      <c r="P88" s="159">
        <f>SUM(P89:P251)</f>
        <v>0</v>
      </c>
      <c r="Q88" s="158"/>
      <c r="R88" s="159">
        <f>SUM(R89:R251)</f>
        <v>0</v>
      </c>
      <c r="S88" s="158"/>
      <c r="T88" s="160">
        <f>SUM(T89:T251)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3" t="s">
        <v>83</v>
      </c>
      <c r="AT88" s="161" t="s">
        <v>74</v>
      </c>
      <c r="AU88" s="161" t="s">
        <v>83</v>
      </c>
      <c r="AY88" s="153" t="s">
        <v>125</v>
      </c>
      <c r="BK88" s="162">
        <f>SUM(BK89:BK251)</f>
        <v>0</v>
      </c>
    </row>
    <row r="89" s="2" customFormat="1" ht="16.5" customHeight="1">
      <c r="A89" s="39"/>
      <c r="B89" s="165"/>
      <c r="C89" s="166" t="s">
        <v>83</v>
      </c>
      <c r="D89" s="166" t="s">
        <v>127</v>
      </c>
      <c r="E89" s="167" t="s">
        <v>128</v>
      </c>
      <c r="F89" s="168" t="s">
        <v>129</v>
      </c>
      <c r="G89" s="169" t="s">
        <v>130</v>
      </c>
      <c r="H89" s="170">
        <v>24</v>
      </c>
      <c r="I89" s="171"/>
      <c r="J89" s="172">
        <f>ROUND(I89*H89,2)</f>
        <v>0</v>
      </c>
      <c r="K89" s="168" t="s">
        <v>131</v>
      </c>
      <c r="L89" s="40"/>
      <c r="M89" s="173" t="s">
        <v>3</v>
      </c>
      <c r="N89" s="174" t="s">
        <v>46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132</v>
      </c>
      <c r="AT89" s="177" t="s">
        <v>127</v>
      </c>
      <c r="AU89" s="177" t="s">
        <v>85</v>
      </c>
      <c r="AY89" s="20" t="s">
        <v>125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83</v>
      </c>
      <c r="BK89" s="178">
        <f>ROUND(I89*H89,2)</f>
        <v>0</v>
      </c>
      <c r="BL89" s="20" t="s">
        <v>132</v>
      </c>
      <c r="BM89" s="177" t="s">
        <v>133</v>
      </c>
    </row>
    <row r="90" s="2" customFormat="1">
      <c r="A90" s="39"/>
      <c r="B90" s="40"/>
      <c r="C90" s="39"/>
      <c r="D90" s="179" t="s">
        <v>134</v>
      </c>
      <c r="E90" s="39"/>
      <c r="F90" s="180" t="s">
        <v>129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134</v>
      </c>
      <c r="AU90" s="20" t="s">
        <v>85</v>
      </c>
    </row>
    <row r="91" s="2" customFormat="1">
      <c r="A91" s="39"/>
      <c r="B91" s="40"/>
      <c r="C91" s="39"/>
      <c r="D91" s="179" t="s">
        <v>135</v>
      </c>
      <c r="E91" s="39"/>
      <c r="F91" s="184" t="s">
        <v>136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135</v>
      </c>
      <c r="AU91" s="20" t="s">
        <v>85</v>
      </c>
    </row>
    <row r="92" s="13" customFormat="1">
      <c r="A92" s="13"/>
      <c r="B92" s="185"/>
      <c r="C92" s="13"/>
      <c r="D92" s="179" t="s">
        <v>137</v>
      </c>
      <c r="E92" s="186" t="s">
        <v>3</v>
      </c>
      <c r="F92" s="187" t="s">
        <v>138</v>
      </c>
      <c r="G92" s="13"/>
      <c r="H92" s="188">
        <v>24</v>
      </c>
      <c r="I92" s="189"/>
      <c r="J92" s="13"/>
      <c r="K92" s="13"/>
      <c r="L92" s="185"/>
      <c r="M92" s="190"/>
      <c r="N92" s="191"/>
      <c r="O92" s="191"/>
      <c r="P92" s="191"/>
      <c r="Q92" s="191"/>
      <c r="R92" s="191"/>
      <c r="S92" s="191"/>
      <c r="T92" s="19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6" t="s">
        <v>137</v>
      </c>
      <c r="AU92" s="186" t="s">
        <v>85</v>
      </c>
      <c r="AV92" s="13" t="s">
        <v>85</v>
      </c>
      <c r="AW92" s="13" t="s">
        <v>38</v>
      </c>
      <c r="AX92" s="13" t="s">
        <v>83</v>
      </c>
      <c r="AY92" s="186" t="s">
        <v>125</v>
      </c>
    </row>
    <row r="93" s="2" customFormat="1" ht="16.5" customHeight="1">
      <c r="A93" s="39"/>
      <c r="B93" s="165"/>
      <c r="C93" s="166" t="s">
        <v>85</v>
      </c>
      <c r="D93" s="166" t="s">
        <v>127</v>
      </c>
      <c r="E93" s="167" t="s">
        <v>139</v>
      </c>
      <c r="F93" s="168" t="s">
        <v>140</v>
      </c>
      <c r="G93" s="169" t="s">
        <v>130</v>
      </c>
      <c r="H93" s="170">
        <v>2204.8499999999999</v>
      </c>
      <c r="I93" s="171"/>
      <c r="J93" s="172">
        <f>ROUND(I93*H93,2)</f>
        <v>0</v>
      </c>
      <c r="K93" s="168" t="s">
        <v>131</v>
      </c>
      <c r="L93" s="40"/>
      <c r="M93" s="173" t="s">
        <v>3</v>
      </c>
      <c r="N93" s="174" t="s">
        <v>46</v>
      </c>
      <c r="O93" s="73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7" t="s">
        <v>132</v>
      </c>
      <c r="AT93" s="177" t="s">
        <v>127</v>
      </c>
      <c r="AU93" s="177" t="s">
        <v>85</v>
      </c>
      <c r="AY93" s="20" t="s">
        <v>125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0" t="s">
        <v>83</v>
      </c>
      <c r="BK93" s="178">
        <f>ROUND(I93*H93,2)</f>
        <v>0</v>
      </c>
      <c r="BL93" s="20" t="s">
        <v>132</v>
      </c>
      <c r="BM93" s="177" t="s">
        <v>141</v>
      </c>
    </row>
    <row r="94" s="2" customFormat="1">
      <c r="A94" s="39"/>
      <c r="B94" s="40"/>
      <c r="C94" s="39"/>
      <c r="D94" s="179" t="s">
        <v>134</v>
      </c>
      <c r="E94" s="39"/>
      <c r="F94" s="180" t="s">
        <v>140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134</v>
      </c>
      <c r="AU94" s="20" t="s">
        <v>85</v>
      </c>
    </row>
    <row r="95" s="2" customFormat="1">
      <c r="A95" s="39"/>
      <c r="B95" s="40"/>
      <c r="C95" s="39"/>
      <c r="D95" s="179" t="s">
        <v>135</v>
      </c>
      <c r="E95" s="39"/>
      <c r="F95" s="184" t="s">
        <v>136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135</v>
      </c>
      <c r="AU95" s="20" t="s">
        <v>85</v>
      </c>
    </row>
    <row r="96" s="13" customFormat="1">
      <c r="A96" s="13"/>
      <c r="B96" s="185"/>
      <c r="C96" s="13"/>
      <c r="D96" s="179" t="s">
        <v>137</v>
      </c>
      <c r="E96" s="186" t="s">
        <v>3</v>
      </c>
      <c r="F96" s="187" t="s">
        <v>142</v>
      </c>
      <c r="G96" s="13"/>
      <c r="H96" s="188">
        <v>699.20000000000005</v>
      </c>
      <c r="I96" s="189"/>
      <c r="J96" s="13"/>
      <c r="K96" s="13"/>
      <c r="L96" s="185"/>
      <c r="M96" s="190"/>
      <c r="N96" s="191"/>
      <c r="O96" s="191"/>
      <c r="P96" s="191"/>
      <c r="Q96" s="191"/>
      <c r="R96" s="191"/>
      <c r="S96" s="191"/>
      <c r="T96" s="19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6" t="s">
        <v>137</v>
      </c>
      <c r="AU96" s="186" t="s">
        <v>85</v>
      </c>
      <c r="AV96" s="13" t="s">
        <v>85</v>
      </c>
      <c r="AW96" s="13" t="s">
        <v>38</v>
      </c>
      <c r="AX96" s="13" t="s">
        <v>75</v>
      </c>
      <c r="AY96" s="186" t="s">
        <v>125</v>
      </c>
    </row>
    <row r="97" s="13" customFormat="1">
      <c r="A97" s="13"/>
      <c r="B97" s="185"/>
      <c r="C97" s="13"/>
      <c r="D97" s="179" t="s">
        <v>137</v>
      </c>
      <c r="E97" s="186" t="s">
        <v>3</v>
      </c>
      <c r="F97" s="187" t="s">
        <v>143</v>
      </c>
      <c r="G97" s="13"/>
      <c r="H97" s="188">
        <v>692.80000000000007</v>
      </c>
      <c r="I97" s="189"/>
      <c r="J97" s="13"/>
      <c r="K97" s="13"/>
      <c r="L97" s="185"/>
      <c r="M97" s="190"/>
      <c r="N97" s="191"/>
      <c r="O97" s="191"/>
      <c r="P97" s="191"/>
      <c r="Q97" s="191"/>
      <c r="R97" s="191"/>
      <c r="S97" s="191"/>
      <c r="T97" s="19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6" t="s">
        <v>137</v>
      </c>
      <c r="AU97" s="186" t="s">
        <v>85</v>
      </c>
      <c r="AV97" s="13" t="s">
        <v>85</v>
      </c>
      <c r="AW97" s="13" t="s">
        <v>38</v>
      </c>
      <c r="AX97" s="13" t="s">
        <v>75</v>
      </c>
      <c r="AY97" s="186" t="s">
        <v>125</v>
      </c>
    </row>
    <row r="98" s="13" customFormat="1">
      <c r="A98" s="13"/>
      <c r="B98" s="185"/>
      <c r="C98" s="13"/>
      <c r="D98" s="179" t="s">
        <v>137</v>
      </c>
      <c r="E98" s="186" t="s">
        <v>3</v>
      </c>
      <c r="F98" s="187" t="s">
        <v>144</v>
      </c>
      <c r="G98" s="13"/>
      <c r="H98" s="188">
        <v>583.80000000000007</v>
      </c>
      <c r="I98" s="189"/>
      <c r="J98" s="13"/>
      <c r="K98" s="13"/>
      <c r="L98" s="185"/>
      <c r="M98" s="190"/>
      <c r="N98" s="191"/>
      <c r="O98" s="191"/>
      <c r="P98" s="191"/>
      <c r="Q98" s="191"/>
      <c r="R98" s="191"/>
      <c r="S98" s="191"/>
      <c r="T98" s="19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6" t="s">
        <v>137</v>
      </c>
      <c r="AU98" s="186" t="s">
        <v>85</v>
      </c>
      <c r="AV98" s="13" t="s">
        <v>85</v>
      </c>
      <c r="AW98" s="13" t="s">
        <v>38</v>
      </c>
      <c r="AX98" s="13" t="s">
        <v>75</v>
      </c>
      <c r="AY98" s="186" t="s">
        <v>125</v>
      </c>
    </row>
    <row r="99" s="13" customFormat="1">
      <c r="A99" s="13"/>
      <c r="B99" s="185"/>
      <c r="C99" s="13"/>
      <c r="D99" s="179" t="s">
        <v>137</v>
      </c>
      <c r="E99" s="186" t="s">
        <v>3</v>
      </c>
      <c r="F99" s="187" t="s">
        <v>145</v>
      </c>
      <c r="G99" s="13"/>
      <c r="H99" s="188">
        <v>9.8000000000000007</v>
      </c>
      <c r="I99" s="189"/>
      <c r="J99" s="13"/>
      <c r="K99" s="13"/>
      <c r="L99" s="185"/>
      <c r="M99" s="190"/>
      <c r="N99" s="191"/>
      <c r="O99" s="191"/>
      <c r="P99" s="191"/>
      <c r="Q99" s="191"/>
      <c r="R99" s="191"/>
      <c r="S99" s="191"/>
      <c r="T99" s="19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6" t="s">
        <v>137</v>
      </c>
      <c r="AU99" s="186" t="s">
        <v>85</v>
      </c>
      <c r="AV99" s="13" t="s">
        <v>85</v>
      </c>
      <c r="AW99" s="13" t="s">
        <v>38</v>
      </c>
      <c r="AX99" s="13" t="s">
        <v>75</v>
      </c>
      <c r="AY99" s="186" t="s">
        <v>125</v>
      </c>
    </row>
    <row r="100" s="13" customFormat="1">
      <c r="A100" s="13"/>
      <c r="B100" s="185"/>
      <c r="C100" s="13"/>
      <c r="D100" s="179" t="s">
        <v>137</v>
      </c>
      <c r="E100" s="186" t="s">
        <v>3</v>
      </c>
      <c r="F100" s="187" t="s">
        <v>146</v>
      </c>
      <c r="G100" s="13"/>
      <c r="H100" s="188">
        <v>56</v>
      </c>
      <c r="I100" s="189"/>
      <c r="J100" s="13"/>
      <c r="K100" s="13"/>
      <c r="L100" s="185"/>
      <c r="M100" s="190"/>
      <c r="N100" s="191"/>
      <c r="O100" s="191"/>
      <c r="P100" s="191"/>
      <c r="Q100" s="191"/>
      <c r="R100" s="191"/>
      <c r="S100" s="191"/>
      <c r="T100" s="19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137</v>
      </c>
      <c r="AU100" s="186" t="s">
        <v>85</v>
      </c>
      <c r="AV100" s="13" t="s">
        <v>85</v>
      </c>
      <c r="AW100" s="13" t="s">
        <v>38</v>
      </c>
      <c r="AX100" s="13" t="s">
        <v>75</v>
      </c>
      <c r="AY100" s="186" t="s">
        <v>125</v>
      </c>
    </row>
    <row r="101" s="13" customFormat="1">
      <c r="A101" s="13"/>
      <c r="B101" s="185"/>
      <c r="C101" s="13"/>
      <c r="D101" s="179" t="s">
        <v>137</v>
      </c>
      <c r="E101" s="186" t="s">
        <v>3</v>
      </c>
      <c r="F101" s="187" t="s">
        <v>147</v>
      </c>
      <c r="G101" s="13"/>
      <c r="H101" s="188">
        <v>9.5</v>
      </c>
      <c r="I101" s="189"/>
      <c r="J101" s="13"/>
      <c r="K101" s="13"/>
      <c r="L101" s="185"/>
      <c r="M101" s="190"/>
      <c r="N101" s="191"/>
      <c r="O101" s="191"/>
      <c r="P101" s="191"/>
      <c r="Q101" s="191"/>
      <c r="R101" s="191"/>
      <c r="S101" s="191"/>
      <c r="T101" s="19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6" t="s">
        <v>137</v>
      </c>
      <c r="AU101" s="186" t="s">
        <v>85</v>
      </c>
      <c r="AV101" s="13" t="s">
        <v>85</v>
      </c>
      <c r="AW101" s="13" t="s">
        <v>38</v>
      </c>
      <c r="AX101" s="13" t="s">
        <v>75</v>
      </c>
      <c r="AY101" s="186" t="s">
        <v>125</v>
      </c>
    </row>
    <row r="102" s="13" customFormat="1">
      <c r="A102" s="13"/>
      <c r="B102" s="185"/>
      <c r="C102" s="13"/>
      <c r="D102" s="179" t="s">
        <v>137</v>
      </c>
      <c r="E102" s="186" t="s">
        <v>3</v>
      </c>
      <c r="F102" s="187" t="s">
        <v>148</v>
      </c>
      <c r="G102" s="13"/>
      <c r="H102" s="188">
        <v>0.5</v>
      </c>
      <c r="I102" s="189"/>
      <c r="J102" s="13"/>
      <c r="K102" s="13"/>
      <c r="L102" s="185"/>
      <c r="M102" s="190"/>
      <c r="N102" s="191"/>
      <c r="O102" s="191"/>
      <c r="P102" s="191"/>
      <c r="Q102" s="191"/>
      <c r="R102" s="191"/>
      <c r="S102" s="191"/>
      <c r="T102" s="19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6" t="s">
        <v>137</v>
      </c>
      <c r="AU102" s="186" t="s">
        <v>85</v>
      </c>
      <c r="AV102" s="13" t="s">
        <v>85</v>
      </c>
      <c r="AW102" s="13" t="s">
        <v>38</v>
      </c>
      <c r="AX102" s="13" t="s">
        <v>75</v>
      </c>
      <c r="AY102" s="186" t="s">
        <v>125</v>
      </c>
    </row>
    <row r="103" s="13" customFormat="1">
      <c r="A103" s="13"/>
      <c r="B103" s="185"/>
      <c r="C103" s="13"/>
      <c r="D103" s="179" t="s">
        <v>137</v>
      </c>
      <c r="E103" s="186" t="s">
        <v>3</v>
      </c>
      <c r="F103" s="187" t="s">
        <v>149</v>
      </c>
      <c r="G103" s="13"/>
      <c r="H103" s="188">
        <v>31</v>
      </c>
      <c r="I103" s="189"/>
      <c r="J103" s="13"/>
      <c r="K103" s="13"/>
      <c r="L103" s="185"/>
      <c r="M103" s="190"/>
      <c r="N103" s="191"/>
      <c r="O103" s="191"/>
      <c r="P103" s="191"/>
      <c r="Q103" s="191"/>
      <c r="R103" s="191"/>
      <c r="S103" s="191"/>
      <c r="T103" s="19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6" t="s">
        <v>137</v>
      </c>
      <c r="AU103" s="186" t="s">
        <v>85</v>
      </c>
      <c r="AV103" s="13" t="s">
        <v>85</v>
      </c>
      <c r="AW103" s="13" t="s">
        <v>38</v>
      </c>
      <c r="AX103" s="13" t="s">
        <v>75</v>
      </c>
      <c r="AY103" s="186" t="s">
        <v>125</v>
      </c>
    </row>
    <row r="104" s="13" customFormat="1">
      <c r="A104" s="13"/>
      <c r="B104" s="185"/>
      <c r="C104" s="13"/>
      <c r="D104" s="179" t="s">
        <v>137</v>
      </c>
      <c r="E104" s="186" t="s">
        <v>3</v>
      </c>
      <c r="F104" s="187" t="s">
        <v>150</v>
      </c>
      <c r="G104" s="13"/>
      <c r="H104" s="188">
        <v>30.599999999999998</v>
      </c>
      <c r="I104" s="189"/>
      <c r="J104" s="13"/>
      <c r="K104" s="13"/>
      <c r="L104" s="185"/>
      <c r="M104" s="190"/>
      <c r="N104" s="191"/>
      <c r="O104" s="191"/>
      <c r="P104" s="191"/>
      <c r="Q104" s="191"/>
      <c r="R104" s="191"/>
      <c r="S104" s="191"/>
      <c r="T104" s="19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6" t="s">
        <v>137</v>
      </c>
      <c r="AU104" s="186" t="s">
        <v>85</v>
      </c>
      <c r="AV104" s="13" t="s">
        <v>85</v>
      </c>
      <c r="AW104" s="13" t="s">
        <v>38</v>
      </c>
      <c r="AX104" s="13" t="s">
        <v>75</v>
      </c>
      <c r="AY104" s="186" t="s">
        <v>125</v>
      </c>
    </row>
    <row r="105" s="13" customFormat="1">
      <c r="A105" s="13"/>
      <c r="B105" s="185"/>
      <c r="C105" s="13"/>
      <c r="D105" s="179" t="s">
        <v>137</v>
      </c>
      <c r="E105" s="186" t="s">
        <v>3</v>
      </c>
      <c r="F105" s="187" t="s">
        <v>151</v>
      </c>
      <c r="G105" s="13"/>
      <c r="H105" s="188">
        <v>39</v>
      </c>
      <c r="I105" s="189"/>
      <c r="J105" s="13"/>
      <c r="K105" s="13"/>
      <c r="L105" s="185"/>
      <c r="M105" s="190"/>
      <c r="N105" s="191"/>
      <c r="O105" s="191"/>
      <c r="P105" s="191"/>
      <c r="Q105" s="191"/>
      <c r="R105" s="191"/>
      <c r="S105" s="191"/>
      <c r="T105" s="19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6" t="s">
        <v>137</v>
      </c>
      <c r="AU105" s="186" t="s">
        <v>85</v>
      </c>
      <c r="AV105" s="13" t="s">
        <v>85</v>
      </c>
      <c r="AW105" s="13" t="s">
        <v>38</v>
      </c>
      <c r="AX105" s="13" t="s">
        <v>75</v>
      </c>
      <c r="AY105" s="186" t="s">
        <v>125</v>
      </c>
    </row>
    <row r="106" s="13" customFormat="1">
      <c r="A106" s="13"/>
      <c r="B106" s="185"/>
      <c r="C106" s="13"/>
      <c r="D106" s="179" t="s">
        <v>137</v>
      </c>
      <c r="E106" s="186" t="s">
        <v>3</v>
      </c>
      <c r="F106" s="187" t="s">
        <v>152</v>
      </c>
      <c r="G106" s="13"/>
      <c r="H106" s="188">
        <v>19.25</v>
      </c>
      <c r="I106" s="189"/>
      <c r="J106" s="13"/>
      <c r="K106" s="13"/>
      <c r="L106" s="185"/>
      <c r="M106" s="190"/>
      <c r="N106" s="191"/>
      <c r="O106" s="191"/>
      <c r="P106" s="191"/>
      <c r="Q106" s="191"/>
      <c r="R106" s="191"/>
      <c r="S106" s="191"/>
      <c r="T106" s="19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6" t="s">
        <v>137</v>
      </c>
      <c r="AU106" s="186" t="s">
        <v>85</v>
      </c>
      <c r="AV106" s="13" t="s">
        <v>85</v>
      </c>
      <c r="AW106" s="13" t="s">
        <v>38</v>
      </c>
      <c r="AX106" s="13" t="s">
        <v>75</v>
      </c>
      <c r="AY106" s="186" t="s">
        <v>125</v>
      </c>
    </row>
    <row r="107" s="13" customFormat="1">
      <c r="A107" s="13"/>
      <c r="B107" s="185"/>
      <c r="C107" s="13"/>
      <c r="D107" s="179" t="s">
        <v>137</v>
      </c>
      <c r="E107" s="186" t="s">
        <v>3</v>
      </c>
      <c r="F107" s="187" t="s">
        <v>153</v>
      </c>
      <c r="G107" s="13"/>
      <c r="H107" s="188">
        <v>2</v>
      </c>
      <c r="I107" s="189"/>
      <c r="J107" s="13"/>
      <c r="K107" s="13"/>
      <c r="L107" s="185"/>
      <c r="M107" s="190"/>
      <c r="N107" s="191"/>
      <c r="O107" s="191"/>
      <c r="P107" s="191"/>
      <c r="Q107" s="191"/>
      <c r="R107" s="191"/>
      <c r="S107" s="191"/>
      <c r="T107" s="19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6" t="s">
        <v>137</v>
      </c>
      <c r="AU107" s="186" t="s">
        <v>85</v>
      </c>
      <c r="AV107" s="13" t="s">
        <v>85</v>
      </c>
      <c r="AW107" s="13" t="s">
        <v>38</v>
      </c>
      <c r="AX107" s="13" t="s">
        <v>75</v>
      </c>
      <c r="AY107" s="186" t="s">
        <v>125</v>
      </c>
    </row>
    <row r="108" s="13" customFormat="1">
      <c r="A108" s="13"/>
      <c r="B108" s="185"/>
      <c r="C108" s="13"/>
      <c r="D108" s="179" t="s">
        <v>137</v>
      </c>
      <c r="E108" s="186" t="s">
        <v>3</v>
      </c>
      <c r="F108" s="187" t="s">
        <v>154</v>
      </c>
      <c r="G108" s="13"/>
      <c r="H108" s="188">
        <v>6.75</v>
      </c>
      <c r="I108" s="189"/>
      <c r="J108" s="13"/>
      <c r="K108" s="13"/>
      <c r="L108" s="185"/>
      <c r="M108" s="190"/>
      <c r="N108" s="191"/>
      <c r="O108" s="191"/>
      <c r="P108" s="191"/>
      <c r="Q108" s="191"/>
      <c r="R108" s="191"/>
      <c r="S108" s="191"/>
      <c r="T108" s="19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6" t="s">
        <v>137</v>
      </c>
      <c r="AU108" s="186" t="s">
        <v>85</v>
      </c>
      <c r="AV108" s="13" t="s">
        <v>85</v>
      </c>
      <c r="AW108" s="13" t="s">
        <v>38</v>
      </c>
      <c r="AX108" s="13" t="s">
        <v>75</v>
      </c>
      <c r="AY108" s="186" t="s">
        <v>125</v>
      </c>
    </row>
    <row r="109" s="13" customFormat="1">
      <c r="A109" s="13"/>
      <c r="B109" s="185"/>
      <c r="C109" s="13"/>
      <c r="D109" s="179" t="s">
        <v>137</v>
      </c>
      <c r="E109" s="186" t="s">
        <v>3</v>
      </c>
      <c r="F109" s="187" t="s">
        <v>155</v>
      </c>
      <c r="G109" s="13"/>
      <c r="H109" s="188">
        <v>0.65000000000000002</v>
      </c>
      <c r="I109" s="189"/>
      <c r="J109" s="13"/>
      <c r="K109" s="13"/>
      <c r="L109" s="185"/>
      <c r="M109" s="190"/>
      <c r="N109" s="191"/>
      <c r="O109" s="191"/>
      <c r="P109" s="191"/>
      <c r="Q109" s="191"/>
      <c r="R109" s="191"/>
      <c r="S109" s="191"/>
      <c r="T109" s="19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6" t="s">
        <v>137</v>
      </c>
      <c r="AU109" s="186" t="s">
        <v>85</v>
      </c>
      <c r="AV109" s="13" t="s">
        <v>85</v>
      </c>
      <c r="AW109" s="13" t="s">
        <v>38</v>
      </c>
      <c r="AX109" s="13" t="s">
        <v>75</v>
      </c>
      <c r="AY109" s="186" t="s">
        <v>125</v>
      </c>
    </row>
    <row r="110" s="13" customFormat="1">
      <c r="A110" s="13"/>
      <c r="B110" s="185"/>
      <c r="C110" s="13"/>
      <c r="D110" s="179" t="s">
        <v>137</v>
      </c>
      <c r="E110" s="186" t="s">
        <v>3</v>
      </c>
      <c r="F110" s="187" t="s">
        <v>156</v>
      </c>
      <c r="G110" s="13"/>
      <c r="H110" s="188">
        <v>24</v>
      </c>
      <c r="I110" s="189"/>
      <c r="J110" s="13"/>
      <c r="K110" s="13"/>
      <c r="L110" s="185"/>
      <c r="M110" s="190"/>
      <c r="N110" s="191"/>
      <c r="O110" s="191"/>
      <c r="P110" s="191"/>
      <c r="Q110" s="191"/>
      <c r="R110" s="191"/>
      <c r="S110" s="191"/>
      <c r="T110" s="19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6" t="s">
        <v>137</v>
      </c>
      <c r="AU110" s="186" t="s">
        <v>85</v>
      </c>
      <c r="AV110" s="13" t="s">
        <v>85</v>
      </c>
      <c r="AW110" s="13" t="s">
        <v>38</v>
      </c>
      <c r="AX110" s="13" t="s">
        <v>75</v>
      </c>
      <c r="AY110" s="186" t="s">
        <v>125</v>
      </c>
    </row>
    <row r="111" s="14" customFormat="1">
      <c r="A111" s="14"/>
      <c r="B111" s="193"/>
      <c r="C111" s="14"/>
      <c r="D111" s="179" t="s">
        <v>137</v>
      </c>
      <c r="E111" s="194" t="s">
        <v>3</v>
      </c>
      <c r="F111" s="195" t="s">
        <v>157</v>
      </c>
      <c r="G111" s="14"/>
      <c r="H111" s="196">
        <v>2204.8500000000004</v>
      </c>
      <c r="I111" s="197"/>
      <c r="J111" s="14"/>
      <c r="K111" s="14"/>
      <c r="L111" s="193"/>
      <c r="M111" s="198"/>
      <c r="N111" s="199"/>
      <c r="O111" s="199"/>
      <c r="P111" s="199"/>
      <c r="Q111" s="199"/>
      <c r="R111" s="199"/>
      <c r="S111" s="199"/>
      <c r="T111" s="20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4" t="s">
        <v>137</v>
      </c>
      <c r="AU111" s="194" t="s">
        <v>85</v>
      </c>
      <c r="AV111" s="14" t="s">
        <v>132</v>
      </c>
      <c r="AW111" s="14" t="s">
        <v>38</v>
      </c>
      <c r="AX111" s="14" t="s">
        <v>83</v>
      </c>
      <c r="AY111" s="194" t="s">
        <v>125</v>
      </c>
    </row>
    <row r="112" s="2" customFormat="1" ht="16.5" customHeight="1">
      <c r="A112" s="39"/>
      <c r="B112" s="165"/>
      <c r="C112" s="166" t="s">
        <v>158</v>
      </c>
      <c r="D112" s="166" t="s">
        <v>127</v>
      </c>
      <c r="E112" s="167" t="s">
        <v>159</v>
      </c>
      <c r="F112" s="168" t="s">
        <v>160</v>
      </c>
      <c r="G112" s="169" t="s">
        <v>130</v>
      </c>
      <c r="H112" s="170">
        <v>74.549999999999997</v>
      </c>
      <c r="I112" s="171"/>
      <c r="J112" s="172">
        <f>ROUND(I112*H112,2)</f>
        <v>0</v>
      </c>
      <c r="K112" s="168" t="s">
        <v>131</v>
      </c>
      <c r="L112" s="40"/>
      <c r="M112" s="173" t="s">
        <v>3</v>
      </c>
      <c r="N112" s="174" t="s">
        <v>46</v>
      </c>
      <c r="O112" s="7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7" t="s">
        <v>132</v>
      </c>
      <c r="AT112" s="177" t="s">
        <v>127</v>
      </c>
      <c r="AU112" s="177" t="s">
        <v>85</v>
      </c>
      <c r="AY112" s="20" t="s">
        <v>125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0" t="s">
        <v>83</v>
      </c>
      <c r="BK112" s="178">
        <f>ROUND(I112*H112,2)</f>
        <v>0</v>
      </c>
      <c r="BL112" s="20" t="s">
        <v>132</v>
      </c>
      <c r="BM112" s="177" t="s">
        <v>161</v>
      </c>
    </row>
    <row r="113" s="2" customFormat="1">
      <c r="A113" s="39"/>
      <c r="B113" s="40"/>
      <c r="C113" s="39"/>
      <c r="D113" s="179" t="s">
        <v>134</v>
      </c>
      <c r="E113" s="39"/>
      <c r="F113" s="180" t="s">
        <v>160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134</v>
      </c>
      <c r="AU113" s="20" t="s">
        <v>85</v>
      </c>
    </row>
    <row r="114" s="2" customFormat="1">
      <c r="A114" s="39"/>
      <c r="B114" s="40"/>
      <c r="C114" s="39"/>
      <c r="D114" s="179" t="s">
        <v>135</v>
      </c>
      <c r="E114" s="39"/>
      <c r="F114" s="184" t="s">
        <v>136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135</v>
      </c>
      <c r="AU114" s="20" t="s">
        <v>85</v>
      </c>
    </row>
    <row r="115" s="13" customFormat="1">
      <c r="A115" s="13"/>
      <c r="B115" s="185"/>
      <c r="C115" s="13"/>
      <c r="D115" s="179" t="s">
        <v>137</v>
      </c>
      <c r="E115" s="186" t="s">
        <v>3</v>
      </c>
      <c r="F115" s="187" t="s">
        <v>162</v>
      </c>
      <c r="G115" s="13"/>
      <c r="H115" s="188">
        <v>36.399999999999999</v>
      </c>
      <c r="I115" s="189"/>
      <c r="J115" s="13"/>
      <c r="K115" s="13"/>
      <c r="L115" s="185"/>
      <c r="M115" s="190"/>
      <c r="N115" s="191"/>
      <c r="O115" s="191"/>
      <c r="P115" s="191"/>
      <c r="Q115" s="191"/>
      <c r="R115" s="191"/>
      <c r="S115" s="191"/>
      <c r="T115" s="19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6" t="s">
        <v>137</v>
      </c>
      <c r="AU115" s="186" t="s">
        <v>85</v>
      </c>
      <c r="AV115" s="13" t="s">
        <v>85</v>
      </c>
      <c r="AW115" s="13" t="s">
        <v>38</v>
      </c>
      <c r="AX115" s="13" t="s">
        <v>75</v>
      </c>
      <c r="AY115" s="186" t="s">
        <v>125</v>
      </c>
    </row>
    <row r="116" s="13" customFormat="1">
      <c r="A116" s="13"/>
      <c r="B116" s="185"/>
      <c r="C116" s="13"/>
      <c r="D116" s="179" t="s">
        <v>137</v>
      </c>
      <c r="E116" s="186" t="s">
        <v>3</v>
      </c>
      <c r="F116" s="187" t="s">
        <v>163</v>
      </c>
      <c r="G116" s="13"/>
      <c r="H116" s="188">
        <v>20.150000000000002</v>
      </c>
      <c r="I116" s="189"/>
      <c r="J116" s="13"/>
      <c r="K116" s="13"/>
      <c r="L116" s="185"/>
      <c r="M116" s="190"/>
      <c r="N116" s="191"/>
      <c r="O116" s="191"/>
      <c r="P116" s="191"/>
      <c r="Q116" s="191"/>
      <c r="R116" s="191"/>
      <c r="S116" s="191"/>
      <c r="T116" s="19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6" t="s">
        <v>137</v>
      </c>
      <c r="AU116" s="186" t="s">
        <v>85</v>
      </c>
      <c r="AV116" s="13" t="s">
        <v>85</v>
      </c>
      <c r="AW116" s="13" t="s">
        <v>38</v>
      </c>
      <c r="AX116" s="13" t="s">
        <v>75</v>
      </c>
      <c r="AY116" s="186" t="s">
        <v>125</v>
      </c>
    </row>
    <row r="117" s="13" customFormat="1">
      <c r="A117" s="13"/>
      <c r="B117" s="185"/>
      <c r="C117" s="13"/>
      <c r="D117" s="179" t="s">
        <v>137</v>
      </c>
      <c r="E117" s="186" t="s">
        <v>3</v>
      </c>
      <c r="F117" s="187" t="s">
        <v>164</v>
      </c>
      <c r="G117" s="13"/>
      <c r="H117" s="188">
        <v>18</v>
      </c>
      <c r="I117" s="189"/>
      <c r="J117" s="13"/>
      <c r="K117" s="13"/>
      <c r="L117" s="185"/>
      <c r="M117" s="190"/>
      <c r="N117" s="191"/>
      <c r="O117" s="191"/>
      <c r="P117" s="191"/>
      <c r="Q117" s="191"/>
      <c r="R117" s="191"/>
      <c r="S117" s="191"/>
      <c r="T117" s="19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6" t="s">
        <v>137</v>
      </c>
      <c r="AU117" s="186" t="s">
        <v>85</v>
      </c>
      <c r="AV117" s="13" t="s">
        <v>85</v>
      </c>
      <c r="AW117" s="13" t="s">
        <v>38</v>
      </c>
      <c r="AX117" s="13" t="s">
        <v>75</v>
      </c>
      <c r="AY117" s="186" t="s">
        <v>125</v>
      </c>
    </row>
    <row r="118" s="14" customFormat="1">
      <c r="A118" s="14"/>
      <c r="B118" s="193"/>
      <c r="C118" s="14"/>
      <c r="D118" s="179" t="s">
        <v>137</v>
      </c>
      <c r="E118" s="194" t="s">
        <v>3</v>
      </c>
      <c r="F118" s="195" t="s">
        <v>157</v>
      </c>
      <c r="G118" s="14"/>
      <c r="H118" s="196">
        <v>74.549999999999997</v>
      </c>
      <c r="I118" s="197"/>
      <c r="J118" s="14"/>
      <c r="K118" s="14"/>
      <c r="L118" s="193"/>
      <c r="M118" s="198"/>
      <c r="N118" s="199"/>
      <c r="O118" s="199"/>
      <c r="P118" s="199"/>
      <c r="Q118" s="199"/>
      <c r="R118" s="199"/>
      <c r="S118" s="199"/>
      <c r="T118" s="20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4" t="s">
        <v>137</v>
      </c>
      <c r="AU118" s="194" t="s">
        <v>85</v>
      </c>
      <c r="AV118" s="14" t="s">
        <v>132</v>
      </c>
      <c r="AW118" s="14" t="s">
        <v>38</v>
      </c>
      <c r="AX118" s="14" t="s">
        <v>83</v>
      </c>
      <c r="AY118" s="194" t="s">
        <v>125</v>
      </c>
    </row>
    <row r="119" s="2" customFormat="1" ht="16.5" customHeight="1">
      <c r="A119" s="39"/>
      <c r="B119" s="165"/>
      <c r="C119" s="166" t="s">
        <v>132</v>
      </c>
      <c r="D119" s="166" t="s">
        <v>127</v>
      </c>
      <c r="E119" s="167" t="s">
        <v>165</v>
      </c>
      <c r="F119" s="168" t="s">
        <v>166</v>
      </c>
      <c r="G119" s="169" t="s">
        <v>130</v>
      </c>
      <c r="H119" s="170">
        <v>0.59999999999999998</v>
      </c>
      <c r="I119" s="171"/>
      <c r="J119" s="172">
        <f>ROUND(I119*H119,2)</f>
        <v>0</v>
      </c>
      <c r="K119" s="168" t="s">
        <v>131</v>
      </c>
      <c r="L119" s="40"/>
      <c r="M119" s="173" t="s">
        <v>3</v>
      </c>
      <c r="N119" s="174" t="s">
        <v>46</v>
      </c>
      <c r="O119" s="7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7" t="s">
        <v>132</v>
      </c>
      <c r="AT119" s="177" t="s">
        <v>127</v>
      </c>
      <c r="AU119" s="177" t="s">
        <v>85</v>
      </c>
      <c r="AY119" s="20" t="s">
        <v>125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0" t="s">
        <v>83</v>
      </c>
      <c r="BK119" s="178">
        <f>ROUND(I119*H119,2)</f>
        <v>0</v>
      </c>
      <c r="BL119" s="20" t="s">
        <v>132</v>
      </c>
      <c r="BM119" s="177" t="s">
        <v>167</v>
      </c>
    </row>
    <row r="120" s="2" customFormat="1">
      <c r="A120" s="39"/>
      <c r="B120" s="40"/>
      <c r="C120" s="39"/>
      <c r="D120" s="179" t="s">
        <v>134</v>
      </c>
      <c r="E120" s="39"/>
      <c r="F120" s="180" t="s">
        <v>166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134</v>
      </c>
      <c r="AU120" s="20" t="s">
        <v>85</v>
      </c>
    </row>
    <row r="121" s="2" customFormat="1">
      <c r="A121" s="39"/>
      <c r="B121" s="40"/>
      <c r="C121" s="39"/>
      <c r="D121" s="179" t="s">
        <v>135</v>
      </c>
      <c r="E121" s="39"/>
      <c r="F121" s="184" t="s">
        <v>168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135</v>
      </c>
      <c r="AU121" s="20" t="s">
        <v>85</v>
      </c>
    </row>
    <row r="122" s="13" customFormat="1">
      <c r="A122" s="13"/>
      <c r="B122" s="185"/>
      <c r="C122" s="13"/>
      <c r="D122" s="179" t="s">
        <v>137</v>
      </c>
      <c r="E122" s="186" t="s">
        <v>3</v>
      </c>
      <c r="F122" s="187" t="s">
        <v>169</v>
      </c>
      <c r="G122" s="13"/>
      <c r="H122" s="188">
        <v>0.59999999999999998</v>
      </c>
      <c r="I122" s="189"/>
      <c r="J122" s="13"/>
      <c r="K122" s="13"/>
      <c r="L122" s="185"/>
      <c r="M122" s="190"/>
      <c r="N122" s="191"/>
      <c r="O122" s="191"/>
      <c r="P122" s="191"/>
      <c r="Q122" s="191"/>
      <c r="R122" s="191"/>
      <c r="S122" s="191"/>
      <c r="T122" s="19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6" t="s">
        <v>137</v>
      </c>
      <c r="AU122" s="186" t="s">
        <v>85</v>
      </c>
      <c r="AV122" s="13" t="s">
        <v>85</v>
      </c>
      <c r="AW122" s="13" t="s">
        <v>38</v>
      </c>
      <c r="AX122" s="13" t="s">
        <v>83</v>
      </c>
      <c r="AY122" s="186" t="s">
        <v>125</v>
      </c>
    </row>
    <row r="123" s="2" customFormat="1" ht="16.5" customHeight="1">
      <c r="A123" s="39"/>
      <c r="B123" s="165"/>
      <c r="C123" s="166" t="s">
        <v>170</v>
      </c>
      <c r="D123" s="166" t="s">
        <v>127</v>
      </c>
      <c r="E123" s="167" t="s">
        <v>171</v>
      </c>
      <c r="F123" s="168" t="s">
        <v>172</v>
      </c>
      <c r="G123" s="169" t="s">
        <v>130</v>
      </c>
      <c r="H123" s="170">
        <v>13</v>
      </c>
      <c r="I123" s="171"/>
      <c r="J123" s="172">
        <f>ROUND(I123*H123,2)</f>
        <v>0</v>
      </c>
      <c r="K123" s="168" t="s">
        <v>131</v>
      </c>
      <c r="L123" s="40"/>
      <c r="M123" s="173" t="s">
        <v>3</v>
      </c>
      <c r="N123" s="174" t="s">
        <v>46</v>
      </c>
      <c r="O123" s="7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7" t="s">
        <v>132</v>
      </c>
      <c r="AT123" s="177" t="s">
        <v>127</v>
      </c>
      <c r="AU123" s="177" t="s">
        <v>85</v>
      </c>
      <c r="AY123" s="20" t="s">
        <v>125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0" t="s">
        <v>83</v>
      </c>
      <c r="BK123" s="178">
        <f>ROUND(I123*H123,2)</f>
        <v>0</v>
      </c>
      <c r="BL123" s="20" t="s">
        <v>132</v>
      </c>
      <c r="BM123" s="177" t="s">
        <v>173</v>
      </c>
    </row>
    <row r="124" s="2" customFormat="1">
      <c r="A124" s="39"/>
      <c r="B124" s="40"/>
      <c r="C124" s="39"/>
      <c r="D124" s="179" t="s">
        <v>134</v>
      </c>
      <c r="E124" s="39"/>
      <c r="F124" s="180" t="s">
        <v>172</v>
      </c>
      <c r="G124" s="39"/>
      <c r="H124" s="39"/>
      <c r="I124" s="181"/>
      <c r="J124" s="39"/>
      <c r="K124" s="39"/>
      <c r="L124" s="40"/>
      <c r="M124" s="182"/>
      <c r="N124" s="183"/>
      <c r="O124" s="73"/>
      <c r="P124" s="73"/>
      <c r="Q124" s="73"/>
      <c r="R124" s="73"/>
      <c r="S124" s="73"/>
      <c r="T124" s="74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20" t="s">
        <v>134</v>
      </c>
      <c r="AU124" s="20" t="s">
        <v>85</v>
      </c>
    </row>
    <row r="125" s="2" customFormat="1">
      <c r="A125" s="39"/>
      <c r="B125" s="40"/>
      <c r="C125" s="39"/>
      <c r="D125" s="179" t="s">
        <v>135</v>
      </c>
      <c r="E125" s="39"/>
      <c r="F125" s="184" t="s">
        <v>136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135</v>
      </c>
      <c r="AU125" s="20" t="s">
        <v>85</v>
      </c>
    </row>
    <row r="126" s="13" customFormat="1">
      <c r="A126" s="13"/>
      <c r="B126" s="185"/>
      <c r="C126" s="13"/>
      <c r="D126" s="179" t="s">
        <v>137</v>
      </c>
      <c r="E126" s="186" t="s">
        <v>3</v>
      </c>
      <c r="F126" s="187" t="s">
        <v>174</v>
      </c>
      <c r="G126" s="13"/>
      <c r="H126" s="188">
        <v>3</v>
      </c>
      <c r="I126" s="189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137</v>
      </c>
      <c r="AU126" s="186" t="s">
        <v>85</v>
      </c>
      <c r="AV126" s="13" t="s">
        <v>85</v>
      </c>
      <c r="AW126" s="13" t="s">
        <v>38</v>
      </c>
      <c r="AX126" s="13" t="s">
        <v>75</v>
      </c>
      <c r="AY126" s="186" t="s">
        <v>125</v>
      </c>
    </row>
    <row r="127" s="13" customFormat="1">
      <c r="A127" s="13"/>
      <c r="B127" s="185"/>
      <c r="C127" s="13"/>
      <c r="D127" s="179" t="s">
        <v>137</v>
      </c>
      <c r="E127" s="186" t="s">
        <v>3</v>
      </c>
      <c r="F127" s="187" t="s">
        <v>175</v>
      </c>
      <c r="G127" s="13"/>
      <c r="H127" s="188">
        <v>8</v>
      </c>
      <c r="I127" s="189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137</v>
      </c>
      <c r="AU127" s="186" t="s">
        <v>85</v>
      </c>
      <c r="AV127" s="13" t="s">
        <v>85</v>
      </c>
      <c r="AW127" s="13" t="s">
        <v>38</v>
      </c>
      <c r="AX127" s="13" t="s">
        <v>75</v>
      </c>
      <c r="AY127" s="186" t="s">
        <v>125</v>
      </c>
    </row>
    <row r="128" s="13" customFormat="1">
      <c r="A128" s="13"/>
      <c r="B128" s="185"/>
      <c r="C128" s="13"/>
      <c r="D128" s="179" t="s">
        <v>137</v>
      </c>
      <c r="E128" s="186" t="s">
        <v>3</v>
      </c>
      <c r="F128" s="187" t="s">
        <v>176</v>
      </c>
      <c r="G128" s="13"/>
      <c r="H128" s="188">
        <v>2</v>
      </c>
      <c r="I128" s="189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137</v>
      </c>
      <c r="AU128" s="186" t="s">
        <v>85</v>
      </c>
      <c r="AV128" s="13" t="s">
        <v>85</v>
      </c>
      <c r="AW128" s="13" t="s">
        <v>38</v>
      </c>
      <c r="AX128" s="13" t="s">
        <v>75</v>
      </c>
      <c r="AY128" s="186" t="s">
        <v>125</v>
      </c>
    </row>
    <row r="129" s="14" customFormat="1">
      <c r="A129" s="14"/>
      <c r="B129" s="193"/>
      <c r="C129" s="14"/>
      <c r="D129" s="179" t="s">
        <v>137</v>
      </c>
      <c r="E129" s="194" t="s">
        <v>3</v>
      </c>
      <c r="F129" s="195" t="s">
        <v>157</v>
      </c>
      <c r="G129" s="14"/>
      <c r="H129" s="196">
        <v>13</v>
      </c>
      <c r="I129" s="197"/>
      <c r="J129" s="14"/>
      <c r="K129" s="14"/>
      <c r="L129" s="193"/>
      <c r="M129" s="198"/>
      <c r="N129" s="199"/>
      <c r="O129" s="199"/>
      <c r="P129" s="199"/>
      <c r="Q129" s="199"/>
      <c r="R129" s="199"/>
      <c r="S129" s="199"/>
      <c r="T129" s="20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137</v>
      </c>
      <c r="AU129" s="194" t="s">
        <v>85</v>
      </c>
      <c r="AV129" s="14" t="s">
        <v>132</v>
      </c>
      <c r="AW129" s="14" t="s">
        <v>38</v>
      </c>
      <c r="AX129" s="14" t="s">
        <v>83</v>
      </c>
      <c r="AY129" s="194" t="s">
        <v>125</v>
      </c>
    </row>
    <row r="130" s="2" customFormat="1" ht="16.5" customHeight="1">
      <c r="A130" s="39"/>
      <c r="B130" s="165"/>
      <c r="C130" s="166" t="s">
        <v>177</v>
      </c>
      <c r="D130" s="166" t="s">
        <v>127</v>
      </c>
      <c r="E130" s="167" t="s">
        <v>178</v>
      </c>
      <c r="F130" s="168" t="s">
        <v>179</v>
      </c>
      <c r="G130" s="169" t="s">
        <v>180</v>
      </c>
      <c r="H130" s="170">
        <v>940</v>
      </c>
      <c r="I130" s="171"/>
      <c r="J130" s="172">
        <f>ROUND(I130*H130,2)</f>
        <v>0</v>
      </c>
      <c r="K130" s="168" t="s">
        <v>131</v>
      </c>
      <c r="L130" s="40"/>
      <c r="M130" s="173" t="s">
        <v>3</v>
      </c>
      <c r="N130" s="174" t="s">
        <v>46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7" t="s">
        <v>132</v>
      </c>
      <c r="AT130" s="177" t="s">
        <v>127</v>
      </c>
      <c r="AU130" s="177" t="s">
        <v>85</v>
      </c>
      <c r="AY130" s="20" t="s">
        <v>125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0" t="s">
        <v>83</v>
      </c>
      <c r="BK130" s="178">
        <f>ROUND(I130*H130,2)</f>
        <v>0</v>
      </c>
      <c r="BL130" s="20" t="s">
        <v>132</v>
      </c>
      <c r="BM130" s="177" t="s">
        <v>181</v>
      </c>
    </row>
    <row r="131" s="2" customFormat="1">
      <c r="A131" s="39"/>
      <c r="B131" s="40"/>
      <c r="C131" s="39"/>
      <c r="D131" s="179" t="s">
        <v>134</v>
      </c>
      <c r="E131" s="39"/>
      <c r="F131" s="180" t="s">
        <v>179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134</v>
      </c>
      <c r="AU131" s="20" t="s">
        <v>85</v>
      </c>
    </row>
    <row r="132" s="2" customFormat="1">
      <c r="A132" s="39"/>
      <c r="B132" s="40"/>
      <c r="C132" s="39"/>
      <c r="D132" s="179" t="s">
        <v>135</v>
      </c>
      <c r="E132" s="39"/>
      <c r="F132" s="184" t="s">
        <v>168</v>
      </c>
      <c r="G132" s="39"/>
      <c r="H132" s="39"/>
      <c r="I132" s="181"/>
      <c r="J132" s="39"/>
      <c r="K132" s="39"/>
      <c r="L132" s="40"/>
      <c r="M132" s="182"/>
      <c r="N132" s="183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135</v>
      </c>
      <c r="AU132" s="20" t="s">
        <v>85</v>
      </c>
    </row>
    <row r="133" s="13" customFormat="1">
      <c r="A133" s="13"/>
      <c r="B133" s="185"/>
      <c r="C133" s="13"/>
      <c r="D133" s="179" t="s">
        <v>137</v>
      </c>
      <c r="E133" s="186" t="s">
        <v>3</v>
      </c>
      <c r="F133" s="187" t="s">
        <v>182</v>
      </c>
      <c r="G133" s="13"/>
      <c r="H133" s="188">
        <v>150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137</v>
      </c>
      <c r="AU133" s="186" t="s">
        <v>85</v>
      </c>
      <c r="AV133" s="13" t="s">
        <v>85</v>
      </c>
      <c r="AW133" s="13" t="s">
        <v>38</v>
      </c>
      <c r="AX133" s="13" t="s">
        <v>75</v>
      </c>
      <c r="AY133" s="186" t="s">
        <v>125</v>
      </c>
    </row>
    <row r="134" s="13" customFormat="1">
      <c r="A134" s="13"/>
      <c r="B134" s="185"/>
      <c r="C134" s="13"/>
      <c r="D134" s="179" t="s">
        <v>137</v>
      </c>
      <c r="E134" s="186" t="s">
        <v>3</v>
      </c>
      <c r="F134" s="187" t="s">
        <v>183</v>
      </c>
      <c r="G134" s="13"/>
      <c r="H134" s="188">
        <v>790</v>
      </c>
      <c r="I134" s="189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137</v>
      </c>
      <c r="AU134" s="186" t="s">
        <v>85</v>
      </c>
      <c r="AV134" s="13" t="s">
        <v>85</v>
      </c>
      <c r="AW134" s="13" t="s">
        <v>38</v>
      </c>
      <c r="AX134" s="13" t="s">
        <v>75</v>
      </c>
      <c r="AY134" s="186" t="s">
        <v>125</v>
      </c>
    </row>
    <row r="135" s="14" customFormat="1">
      <c r="A135" s="14"/>
      <c r="B135" s="193"/>
      <c r="C135" s="14"/>
      <c r="D135" s="179" t="s">
        <v>137</v>
      </c>
      <c r="E135" s="194" t="s">
        <v>3</v>
      </c>
      <c r="F135" s="195" t="s">
        <v>157</v>
      </c>
      <c r="G135" s="14"/>
      <c r="H135" s="196">
        <v>940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137</v>
      </c>
      <c r="AU135" s="194" t="s">
        <v>85</v>
      </c>
      <c r="AV135" s="14" t="s">
        <v>132</v>
      </c>
      <c r="AW135" s="14" t="s">
        <v>38</v>
      </c>
      <c r="AX135" s="14" t="s">
        <v>83</v>
      </c>
      <c r="AY135" s="194" t="s">
        <v>125</v>
      </c>
    </row>
    <row r="136" s="2" customFormat="1" ht="16.5" customHeight="1">
      <c r="A136" s="39"/>
      <c r="B136" s="165"/>
      <c r="C136" s="166" t="s">
        <v>184</v>
      </c>
      <c r="D136" s="166" t="s">
        <v>127</v>
      </c>
      <c r="E136" s="167" t="s">
        <v>185</v>
      </c>
      <c r="F136" s="168" t="s">
        <v>186</v>
      </c>
      <c r="G136" s="169" t="s">
        <v>187</v>
      </c>
      <c r="H136" s="170">
        <v>11280</v>
      </c>
      <c r="I136" s="171"/>
      <c r="J136" s="172">
        <f>ROUND(I136*H136,2)</f>
        <v>0</v>
      </c>
      <c r="K136" s="168" t="s">
        <v>131</v>
      </c>
      <c r="L136" s="40"/>
      <c r="M136" s="173" t="s">
        <v>3</v>
      </c>
      <c r="N136" s="174" t="s">
        <v>46</v>
      </c>
      <c r="O136" s="73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7" t="s">
        <v>132</v>
      </c>
      <c r="AT136" s="177" t="s">
        <v>127</v>
      </c>
      <c r="AU136" s="177" t="s">
        <v>85</v>
      </c>
      <c r="AY136" s="20" t="s">
        <v>125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20" t="s">
        <v>83</v>
      </c>
      <c r="BK136" s="178">
        <f>ROUND(I136*H136,2)</f>
        <v>0</v>
      </c>
      <c r="BL136" s="20" t="s">
        <v>132</v>
      </c>
      <c r="BM136" s="177" t="s">
        <v>188</v>
      </c>
    </row>
    <row r="137" s="2" customFormat="1">
      <c r="A137" s="39"/>
      <c r="B137" s="40"/>
      <c r="C137" s="39"/>
      <c r="D137" s="179" t="s">
        <v>134</v>
      </c>
      <c r="E137" s="39"/>
      <c r="F137" s="180" t="s">
        <v>186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134</v>
      </c>
      <c r="AU137" s="20" t="s">
        <v>85</v>
      </c>
    </row>
    <row r="138" s="2" customFormat="1">
      <c r="A138" s="39"/>
      <c r="B138" s="40"/>
      <c r="C138" s="39"/>
      <c r="D138" s="179" t="s">
        <v>135</v>
      </c>
      <c r="E138" s="39"/>
      <c r="F138" s="184" t="s">
        <v>189</v>
      </c>
      <c r="G138" s="39"/>
      <c r="H138" s="39"/>
      <c r="I138" s="181"/>
      <c r="J138" s="39"/>
      <c r="K138" s="39"/>
      <c r="L138" s="40"/>
      <c r="M138" s="182"/>
      <c r="N138" s="183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20" t="s">
        <v>135</v>
      </c>
      <c r="AU138" s="20" t="s">
        <v>85</v>
      </c>
    </row>
    <row r="139" s="13" customFormat="1">
      <c r="A139" s="13"/>
      <c r="B139" s="185"/>
      <c r="C139" s="13"/>
      <c r="D139" s="179" t="s">
        <v>137</v>
      </c>
      <c r="E139" s="186" t="s">
        <v>3</v>
      </c>
      <c r="F139" s="187" t="s">
        <v>182</v>
      </c>
      <c r="G139" s="13"/>
      <c r="H139" s="188">
        <v>150</v>
      </c>
      <c r="I139" s="189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137</v>
      </c>
      <c r="AU139" s="186" t="s">
        <v>85</v>
      </c>
      <c r="AV139" s="13" t="s">
        <v>85</v>
      </c>
      <c r="AW139" s="13" t="s">
        <v>38</v>
      </c>
      <c r="AX139" s="13" t="s">
        <v>75</v>
      </c>
      <c r="AY139" s="186" t="s">
        <v>125</v>
      </c>
    </row>
    <row r="140" s="13" customFormat="1">
      <c r="A140" s="13"/>
      <c r="B140" s="185"/>
      <c r="C140" s="13"/>
      <c r="D140" s="179" t="s">
        <v>137</v>
      </c>
      <c r="E140" s="186" t="s">
        <v>3</v>
      </c>
      <c r="F140" s="187" t="s">
        <v>183</v>
      </c>
      <c r="G140" s="13"/>
      <c r="H140" s="188">
        <v>790</v>
      </c>
      <c r="I140" s="189"/>
      <c r="J140" s="13"/>
      <c r="K140" s="13"/>
      <c r="L140" s="185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137</v>
      </c>
      <c r="AU140" s="186" t="s">
        <v>85</v>
      </c>
      <c r="AV140" s="13" t="s">
        <v>85</v>
      </c>
      <c r="AW140" s="13" t="s">
        <v>38</v>
      </c>
      <c r="AX140" s="13" t="s">
        <v>75</v>
      </c>
      <c r="AY140" s="186" t="s">
        <v>125</v>
      </c>
    </row>
    <row r="141" s="14" customFormat="1">
      <c r="A141" s="14"/>
      <c r="B141" s="193"/>
      <c r="C141" s="14"/>
      <c r="D141" s="179" t="s">
        <v>137</v>
      </c>
      <c r="E141" s="194" t="s">
        <v>3</v>
      </c>
      <c r="F141" s="195" t="s">
        <v>157</v>
      </c>
      <c r="G141" s="14"/>
      <c r="H141" s="196">
        <v>940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137</v>
      </c>
      <c r="AU141" s="194" t="s">
        <v>85</v>
      </c>
      <c r="AV141" s="14" t="s">
        <v>132</v>
      </c>
      <c r="AW141" s="14" t="s">
        <v>38</v>
      </c>
      <c r="AX141" s="14" t="s">
        <v>83</v>
      </c>
      <c r="AY141" s="194" t="s">
        <v>125</v>
      </c>
    </row>
    <row r="142" s="13" customFormat="1">
      <c r="A142" s="13"/>
      <c r="B142" s="185"/>
      <c r="C142" s="13"/>
      <c r="D142" s="179" t="s">
        <v>137</v>
      </c>
      <c r="E142" s="13"/>
      <c r="F142" s="187" t="s">
        <v>190</v>
      </c>
      <c r="G142" s="13"/>
      <c r="H142" s="188">
        <v>11280</v>
      </c>
      <c r="I142" s="189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137</v>
      </c>
      <c r="AU142" s="186" t="s">
        <v>85</v>
      </c>
      <c r="AV142" s="13" t="s">
        <v>85</v>
      </c>
      <c r="AW142" s="13" t="s">
        <v>4</v>
      </c>
      <c r="AX142" s="13" t="s">
        <v>83</v>
      </c>
      <c r="AY142" s="186" t="s">
        <v>125</v>
      </c>
    </row>
    <row r="143" s="2" customFormat="1" ht="16.5" customHeight="1">
      <c r="A143" s="39"/>
      <c r="B143" s="165"/>
      <c r="C143" s="166" t="s">
        <v>191</v>
      </c>
      <c r="D143" s="166" t="s">
        <v>127</v>
      </c>
      <c r="E143" s="167" t="s">
        <v>192</v>
      </c>
      <c r="F143" s="168" t="s">
        <v>193</v>
      </c>
      <c r="G143" s="169" t="s">
        <v>180</v>
      </c>
      <c r="H143" s="170">
        <v>860</v>
      </c>
      <c r="I143" s="171"/>
      <c r="J143" s="172">
        <f>ROUND(I143*H143,2)</f>
        <v>0</v>
      </c>
      <c r="K143" s="168" t="s">
        <v>131</v>
      </c>
      <c r="L143" s="40"/>
      <c r="M143" s="173" t="s">
        <v>3</v>
      </c>
      <c r="N143" s="174" t="s">
        <v>46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7" t="s">
        <v>132</v>
      </c>
      <c r="AT143" s="177" t="s">
        <v>127</v>
      </c>
      <c r="AU143" s="177" t="s">
        <v>85</v>
      </c>
      <c r="AY143" s="20" t="s">
        <v>125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0" t="s">
        <v>83</v>
      </c>
      <c r="BK143" s="178">
        <f>ROUND(I143*H143,2)</f>
        <v>0</v>
      </c>
      <c r="BL143" s="20" t="s">
        <v>132</v>
      </c>
      <c r="BM143" s="177" t="s">
        <v>194</v>
      </c>
    </row>
    <row r="144" s="2" customFormat="1">
      <c r="A144" s="39"/>
      <c r="B144" s="40"/>
      <c r="C144" s="39"/>
      <c r="D144" s="179" t="s">
        <v>134</v>
      </c>
      <c r="E144" s="39"/>
      <c r="F144" s="180" t="s">
        <v>193</v>
      </c>
      <c r="G144" s="39"/>
      <c r="H144" s="39"/>
      <c r="I144" s="181"/>
      <c r="J144" s="39"/>
      <c r="K144" s="39"/>
      <c r="L144" s="40"/>
      <c r="M144" s="182"/>
      <c r="N144" s="183"/>
      <c r="O144" s="73"/>
      <c r="P144" s="73"/>
      <c r="Q144" s="73"/>
      <c r="R144" s="73"/>
      <c r="S144" s="73"/>
      <c r="T144" s="74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20" t="s">
        <v>134</v>
      </c>
      <c r="AU144" s="20" t="s">
        <v>85</v>
      </c>
    </row>
    <row r="145" s="2" customFormat="1">
      <c r="A145" s="39"/>
      <c r="B145" s="40"/>
      <c r="C145" s="39"/>
      <c r="D145" s="179" t="s">
        <v>135</v>
      </c>
      <c r="E145" s="39"/>
      <c r="F145" s="184" t="s">
        <v>168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135</v>
      </c>
      <c r="AU145" s="20" t="s">
        <v>85</v>
      </c>
    </row>
    <row r="146" s="13" customFormat="1">
      <c r="A146" s="13"/>
      <c r="B146" s="185"/>
      <c r="C146" s="13"/>
      <c r="D146" s="179" t="s">
        <v>137</v>
      </c>
      <c r="E146" s="186" t="s">
        <v>3</v>
      </c>
      <c r="F146" s="187" t="s">
        <v>195</v>
      </c>
      <c r="G146" s="13"/>
      <c r="H146" s="188">
        <v>860</v>
      </c>
      <c r="I146" s="189"/>
      <c r="J146" s="13"/>
      <c r="K146" s="13"/>
      <c r="L146" s="185"/>
      <c r="M146" s="190"/>
      <c r="N146" s="191"/>
      <c r="O146" s="191"/>
      <c r="P146" s="191"/>
      <c r="Q146" s="191"/>
      <c r="R146" s="191"/>
      <c r="S146" s="191"/>
      <c r="T146" s="19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137</v>
      </c>
      <c r="AU146" s="186" t="s">
        <v>85</v>
      </c>
      <c r="AV146" s="13" t="s">
        <v>85</v>
      </c>
      <c r="AW146" s="13" t="s">
        <v>38</v>
      </c>
      <c r="AX146" s="13" t="s">
        <v>83</v>
      </c>
      <c r="AY146" s="186" t="s">
        <v>125</v>
      </c>
    </row>
    <row r="147" s="2" customFormat="1" ht="16.5" customHeight="1">
      <c r="A147" s="39"/>
      <c r="B147" s="165"/>
      <c r="C147" s="166" t="s">
        <v>196</v>
      </c>
      <c r="D147" s="166" t="s">
        <v>127</v>
      </c>
      <c r="E147" s="167" t="s">
        <v>197</v>
      </c>
      <c r="F147" s="168" t="s">
        <v>198</v>
      </c>
      <c r="G147" s="169" t="s">
        <v>187</v>
      </c>
      <c r="H147" s="170">
        <v>12900</v>
      </c>
      <c r="I147" s="171"/>
      <c r="J147" s="172">
        <f>ROUND(I147*H147,2)</f>
        <v>0</v>
      </c>
      <c r="K147" s="168" t="s">
        <v>131</v>
      </c>
      <c r="L147" s="40"/>
      <c r="M147" s="173" t="s">
        <v>3</v>
      </c>
      <c r="N147" s="174" t="s">
        <v>46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7" t="s">
        <v>132</v>
      </c>
      <c r="AT147" s="177" t="s">
        <v>127</v>
      </c>
      <c r="AU147" s="177" t="s">
        <v>85</v>
      </c>
      <c r="AY147" s="20" t="s">
        <v>125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20" t="s">
        <v>83</v>
      </c>
      <c r="BK147" s="178">
        <f>ROUND(I147*H147,2)</f>
        <v>0</v>
      </c>
      <c r="BL147" s="20" t="s">
        <v>132</v>
      </c>
      <c r="BM147" s="177" t="s">
        <v>199</v>
      </c>
    </row>
    <row r="148" s="2" customFormat="1">
      <c r="A148" s="39"/>
      <c r="B148" s="40"/>
      <c r="C148" s="39"/>
      <c r="D148" s="179" t="s">
        <v>134</v>
      </c>
      <c r="E148" s="39"/>
      <c r="F148" s="180" t="s">
        <v>198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134</v>
      </c>
      <c r="AU148" s="20" t="s">
        <v>85</v>
      </c>
    </row>
    <row r="149" s="2" customFormat="1">
      <c r="A149" s="39"/>
      <c r="B149" s="40"/>
      <c r="C149" s="39"/>
      <c r="D149" s="179" t="s">
        <v>135</v>
      </c>
      <c r="E149" s="39"/>
      <c r="F149" s="184" t="s">
        <v>189</v>
      </c>
      <c r="G149" s="39"/>
      <c r="H149" s="39"/>
      <c r="I149" s="181"/>
      <c r="J149" s="39"/>
      <c r="K149" s="39"/>
      <c r="L149" s="40"/>
      <c r="M149" s="182"/>
      <c r="N149" s="183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135</v>
      </c>
      <c r="AU149" s="20" t="s">
        <v>85</v>
      </c>
    </row>
    <row r="150" s="13" customFormat="1">
      <c r="A150" s="13"/>
      <c r="B150" s="185"/>
      <c r="C150" s="13"/>
      <c r="D150" s="179" t="s">
        <v>137</v>
      </c>
      <c r="E150" s="186" t="s">
        <v>3</v>
      </c>
      <c r="F150" s="187" t="s">
        <v>195</v>
      </c>
      <c r="G150" s="13"/>
      <c r="H150" s="188">
        <v>860</v>
      </c>
      <c r="I150" s="189"/>
      <c r="J150" s="13"/>
      <c r="K150" s="13"/>
      <c r="L150" s="185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137</v>
      </c>
      <c r="AU150" s="186" t="s">
        <v>85</v>
      </c>
      <c r="AV150" s="13" t="s">
        <v>85</v>
      </c>
      <c r="AW150" s="13" t="s">
        <v>38</v>
      </c>
      <c r="AX150" s="13" t="s">
        <v>83</v>
      </c>
      <c r="AY150" s="186" t="s">
        <v>125</v>
      </c>
    </row>
    <row r="151" s="13" customFormat="1">
      <c r="A151" s="13"/>
      <c r="B151" s="185"/>
      <c r="C151" s="13"/>
      <c r="D151" s="179" t="s">
        <v>137</v>
      </c>
      <c r="E151" s="13"/>
      <c r="F151" s="187" t="s">
        <v>200</v>
      </c>
      <c r="G151" s="13"/>
      <c r="H151" s="188">
        <v>12900</v>
      </c>
      <c r="I151" s="189"/>
      <c r="J151" s="13"/>
      <c r="K151" s="13"/>
      <c r="L151" s="185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137</v>
      </c>
      <c r="AU151" s="186" t="s">
        <v>85</v>
      </c>
      <c r="AV151" s="13" t="s">
        <v>85</v>
      </c>
      <c r="AW151" s="13" t="s">
        <v>4</v>
      </c>
      <c r="AX151" s="13" t="s">
        <v>83</v>
      </c>
      <c r="AY151" s="186" t="s">
        <v>125</v>
      </c>
    </row>
    <row r="152" s="2" customFormat="1" ht="16.5" customHeight="1">
      <c r="A152" s="39"/>
      <c r="B152" s="165"/>
      <c r="C152" s="166" t="s">
        <v>201</v>
      </c>
      <c r="D152" s="166" t="s">
        <v>127</v>
      </c>
      <c r="E152" s="167" t="s">
        <v>202</v>
      </c>
      <c r="F152" s="168" t="s">
        <v>203</v>
      </c>
      <c r="G152" s="169" t="s">
        <v>180</v>
      </c>
      <c r="H152" s="170">
        <v>1120</v>
      </c>
      <c r="I152" s="171"/>
      <c r="J152" s="172">
        <f>ROUND(I152*H152,2)</f>
        <v>0</v>
      </c>
      <c r="K152" s="168" t="s">
        <v>131</v>
      </c>
      <c r="L152" s="40"/>
      <c r="M152" s="173" t="s">
        <v>3</v>
      </c>
      <c r="N152" s="174" t="s">
        <v>46</v>
      </c>
      <c r="O152" s="73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7" t="s">
        <v>132</v>
      </c>
      <c r="AT152" s="177" t="s">
        <v>127</v>
      </c>
      <c r="AU152" s="177" t="s">
        <v>85</v>
      </c>
      <c r="AY152" s="20" t="s">
        <v>125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0" t="s">
        <v>83</v>
      </c>
      <c r="BK152" s="178">
        <f>ROUND(I152*H152,2)</f>
        <v>0</v>
      </c>
      <c r="BL152" s="20" t="s">
        <v>132</v>
      </c>
      <c r="BM152" s="177" t="s">
        <v>204</v>
      </c>
    </row>
    <row r="153" s="2" customFormat="1">
      <c r="A153" s="39"/>
      <c r="B153" s="40"/>
      <c r="C153" s="39"/>
      <c r="D153" s="179" t="s">
        <v>134</v>
      </c>
      <c r="E153" s="39"/>
      <c r="F153" s="180" t="s">
        <v>203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134</v>
      </c>
      <c r="AU153" s="20" t="s">
        <v>85</v>
      </c>
    </row>
    <row r="154" s="2" customFormat="1">
      <c r="A154" s="39"/>
      <c r="B154" s="40"/>
      <c r="C154" s="39"/>
      <c r="D154" s="179" t="s">
        <v>135</v>
      </c>
      <c r="E154" s="39"/>
      <c r="F154" s="184" t="s">
        <v>168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135</v>
      </c>
      <c r="AU154" s="20" t="s">
        <v>85</v>
      </c>
    </row>
    <row r="155" s="13" customFormat="1">
      <c r="A155" s="13"/>
      <c r="B155" s="185"/>
      <c r="C155" s="13"/>
      <c r="D155" s="179" t="s">
        <v>137</v>
      </c>
      <c r="E155" s="186" t="s">
        <v>3</v>
      </c>
      <c r="F155" s="187" t="s">
        <v>205</v>
      </c>
      <c r="G155" s="13"/>
      <c r="H155" s="188">
        <v>1120</v>
      </c>
      <c r="I155" s="189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137</v>
      </c>
      <c r="AU155" s="186" t="s">
        <v>85</v>
      </c>
      <c r="AV155" s="13" t="s">
        <v>85</v>
      </c>
      <c r="AW155" s="13" t="s">
        <v>38</v>
      </c>
      <c r="AX155" s="13" t="s">
        <v>83</v>
      </c>
      <c r="AY155" s="186" t="s">
        <v>125</v>
      </c>
    </row>
    <row r="156" s="2" customFormat="1" ht="16.5" customHeight="1">
      <c r="A156" s="39"/>
      <c r="B156" s="165"/>
      <c r="C156" s="166" t="s">
        <v>206</v>
      </c>
      <c r="D156" s="166" t="s">
        <v>127</v>
      </c>
      <c r="E156" s="167" t="s">
        <v>207</v>
      </c>
      <c r="F156" s="168" t="s">
        <v>208</v>
      </c>
      <c r="G156" s="169" t="s">
        <v>187</v>
      </c>
      <c r="H156" s="170">
        <v>13440</v>
      </c>
      <c r="I156" s="171"/>
      <c r="J156" s="172">
        <f>ROUND(I156*H156,2)</f>
        <v>0</v>
      </c>
      <c r="K156" s="168" t="s">
        <v>131</v>
      </c>
      <c r="L156" s="40"/>
      <c r="M156" s="173" t="s">
        <v>3</v>
      </c>
      <c r="N156" s="174" t="s">
        <v>46</v>
      </c>
      <c r="O156" s="73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7" t="s">
        <v>132</v>
      </c>
      <c r="AT156" s="177" t="s">
        <v>127</v>
      </c>
      <c r="AU156" s="177" t="s">
        <v>85</v>
      </c>
      <c r="AY156" s="20" t="s">
        <v>125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20" t="s">
        <v>83</v>
      </c>
      <c r="BK156" s="178">
        <f>ROUND(I156*H156,2)</f>
        <v>0</v>
      </c>
      <c r="BL156" s="20" t="s">
        <v>132</v>
      </c>
      <c r="BM156" s="177" t="s">
        <v>209</v>
      </c>
    </row>
    <row r="157" s="2" customFormat="1">
      <c r="A157" s="39"/>
      <c r="B157" s="40"/>
      <c r="C157" s="39"/>
      <c r="D157" s="179" t="s">
        <v>134</v>
      </c>
      <c r="E157" s="39"/>
      <c r="F157" s="180" t="s">
        <v>208</v>
      </c>
      <c r="G157" s="39"/>
      <c r="H157" s="39"/>
      <c r="I157" s="181"/>
      <c r="J157" s="39"/>
      <c r="K157" s="39"/>
      <c r="L157" s="40"/>
      <c r="M157" s="182"/>
      <c r="N157" s="183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134</v>
      </c>
      <c r="AU157" s="20" t="s">
        <v>85</v>
      </c>
    </row>
    <row r="158" s="2" customFormat="1">
      <c r="A158" s="39"/>
      <c r="B158" s="40"/>
      <c r="C158" s="39"/>
      <c r="D158" s="179" t="s">
        <v>135</v>
      </c>
      <c r="E158" s="39"/>
      <c r="F158" s="184" t="s">
        <v>189</v>
      </c>
      <c r="G158" s="39"/>
      <c r="H158" s="39"/>
      <c r="I158" s="181"/>
      <c r="J158" s="39"/>
      <c r="K158" s="39"/>
      <c r="L158" s="40"/>
      <c r="M158" s="182"/>
      <c r="N158" s="183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135</v>
      </c>
      <c r="AU158" s="20" t="s">
        <v>85</v>
      </c>
    </row>
    <row r="159" s="13" customFormat="1">
      <c r="A159" s="13"/>
      <c r="B159" s="185"/>
      <c r="C159" s="13"/>
      <c r="D159" s="179" t="s">
        <v>137</v>
      </c>
      <c r="E159" s="186" t="s">
        <v>3</v>
      </c>
      <c r="F159" s="187" t="s">
        <v>205</v>
      </c>
      <c r="G159" s="13"/>
      <c r="H159" s="188">
        <v>1120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137</v>
      </c>
      <c r="AU159" s="186" t="s">
        <v>85</v>
      </c>
      <c r="AV159" s="13" t="s">
        <v>85</v>
      </c>
      <c r="AW159" s="13" t="s">
        <v>38</v>
      </c>
      <c r="AX159" s="13" t="s">
        <v>83</v>
      </c>
      <c r="AY159" s="186" t="s">
        <v>125</v>
      </c>
    </row>
    <row r="160" s="13" customFormat="1">
      <c r="A160" s="13"/>
      <c r="B160" s="185"/>
      <c r="C160" s="13"/>
      <c r="D160" s="179" t="s">
        <v>137</v>
      </c>
      <c r="E160" s="13"/>
      <c r="F160" s="187" t="s">
        <v>210</v>
      </c>
      <c r="G160" s="13"/>
      <c r="H160" s="188">
        <v>13440</v>
      </c>
      <c r="I160" s="189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137</v>
      </c>
      <c r="AU160" s="186" t="s">
        <v>85</v>
      </c>
      <c r="AV160" s="13" t="s">
        <v>85</v>
      </c>
      <c r="AW160" s="13" t="s">
        <v>4</v>
      </c>
      <c r="AX160" s="13" t="s">
        <v>83</v>
      </c>
      <c r="AY160" s="186" t="s">
        <v>125</v>
      </c>
    </row>
    <row r="161" s="2" customFormat="1" ht="16.5" customHeight="1">
      <c r="A161" s="39"/>
      <c r="B161" s="165"/>
      <c r="C161" s="166" t="s">
        <v>9</v>
      </c>
      <c r="D161" s="166" t="s">
        <v>127</v>
      </c>
      <c r="E161" s="167" t="s">
        <v>211</v>
      </c>
      <c r="F161" s="168" t="s">
        <v>212</v>
      </c>
      <c r="G161" s="169" t="s">
        <v>213</v>
      </c>
      <c r="H161" s="170">
        <v>155</v>
      </c>
      <c r="I161" s="171"/>
      <c r="J161" s="172">
        <f>ROUND(I161*H161,2)</f>
        <v>0</v>
      </c>
      <c r="K161" s="168" t="s">
        <v>131</v>
      </c>
      <c r="L161" s="40"/>
      <c r="M161" s="173" t="s">
        <v>3</v>
      </c>
      <c r="N161" s="174" t="s">
        <v>46</v>
      </c>
      <c r="O161" s="7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7" t="s">
        <v>132</v>
      </c>
      <c r="AT161" s="177" t="s">
        <v>127</v>
      </c>
      <c r="AU161" s="177" t="s">
        <v>85</v>
      </c>
      <c r="AY161" s="20" t="s">
        <v>125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20" t="s">
        <v>83</v>
      </c>
      <c r="BK161" s="178">
        <f>ROUND(I161*H161,2)</f>
        <v>0</v>
      </c>
      <c r="BL161" s="20" t="s">
        <v>132</v>
      </c>
      <c r="BM161" s="177" t="s">
        <v>214</v>
      </c>
    </row>
    <row r="162" s="2" customFormat="1">
      <c r="A162" s="39"/>
      <c r="B162" s="40"/>
      <c r="C162" s="39"/>
      <c r="D162" s="179" t="s">
        <v>134</v>
      </c>
      <c r="E162" s="39"/>
      <c r="F162" s="180" t="s">
        <v>212</v>
      </c>
      <c r="G162" s="39"/>
      <c r="H162" s="39"/>
      <c r="I162" s="181"/>
      <c r="J162" s="39"/>
      <c r="K162" s="39"/>
      <c r="L162" s="40"/>
      <c r="M162" s="182"/>
      <c r="N162" s="183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134</v>
      </c>
      <c r="AU162" s="20" t="s">
        <v>85</v>
      </c>
    </row>
    <row r="163" s="2" customFormat="1">
      <c r="A163" s="39"/>
      <c r="B163" s="40"/>
      <c r="C163" s="39"/>
      <c r="D163" s="179" t="s">
        <v>135</v>
      </c>
      <c r="E163" s="39"/>
      <c r="F163" s="184" t="s">
        <v>136</v>
      </c>
      <c r="G163" s="39"/>
      <c r="H163" s="39"/>
      <c r="I163" s="181"/>
      <c r="J163" s="39"/>
      <c r="K163" s="39"/>
      <c r="L163" s="40"/>
      <c r="M163" s="182"/>
      <c r="N163" s="183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135</v>
      </c>
      <c r="AU163" s="20" t="s">
        <v>85</v>
      </c>
    </row>
    <row r="164" s="13" customFormat="1">
      <c r="A164" s="13"/>
      <c r="B164" s="185"/>
      <c r="C164" s="13"/>
      <c r="D164" s="179" t="s">
        <v>137</v>
      </c>
      <c r="E164" s="186" t="s">
        <v>3</v>
      </c>
      <c r="F164" s="187" t="s">
        <v>215</v>
      </c>
      <c r="G164" s="13"/>
      <c r="H164" s="188">
        <v>155</v>
      </c>
      <c r="I164" s="189"/>
      <c r="J164" s="13"/>
      <c r="K164" s="13"/>
      <c r="L164" s="185"/>
      <c r="M164" s="190"/>
      <c r="N164" s="191"/>
      <c r="O164" s="191"/>
      <c r="P164" s="191"/>
      <c r="Q164" s="191"/>
      <c r="R164" s="191"/>
      <c r="S164" s="191"/>
      <c r="T164" s="19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137</v>
      </c>
      <c r="AU164" s="186" t="s">
        <v>85</v>
      </c>
      <c r="AV164" s="13" t="s">
        <v>85</v>
      </c>
      <c r="AW164" s="13" t="s">
        <v>38</v>
      </c>
      <c r="AX164" s="13" t="s">
        <v>83</v>
      </c>
      <c r="AY164" s="186" t="s">
        <v>125</v>
      </c>
    </row>
    <row r="165" s="2" customFormat="1" ht="16.5" customHeight="1">
      <c r="A165" s="39"/>
      <c r="B165" s="165"/>
      <c r="C165" s="166" t="s">
        <v>216</v>
      </c>
      <c r="D165" s="166" t="s">
        <v>127</v>
      </c>
      <c r="E165" s="167" t="s">
        <v>217</v>
      </c>
      <c r="F165" s="168" t="s">
        <v>218</v>
      </c>
      <c r="G165" s="169" t="s">
        <v>213</v>
      </c>
      <c r="H165" s="170">
        <v>4435</v>
      </c>
      <c r="I165" s="171"/>
      <c r="J165" s="172">
        <f>ROUND(I165*H165,2)</f>
        <v>0</v>
      </c>
      <c r="K165" s="168" t="s">
        <v>131</v>
      </c>
      <c r="L165" s="40"/>
      <c r="M165" s="173" t="s">
        <v>3</v>
      </c>
      <c r="N165" s="174" t="s">
        <v>46</v>
      </c>
      <c r="O165" s="73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132</v>
      </c>
      <c r="AT165" s="177" t="s">
        <v>127</v>
      </c>
      <c r="AU165" s="177" t="s">
        <v>85</v>
      </c>
      <c r="AY165" s="20" t="s">
        <v>125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83</v>
      </c>
      <c r="BK165" s="178">
        <f>ROUND(I165*H165,2)</f>
        <v>0</v>
      </c>
      <c r="BL165" s="20" t="s">
        <v>132</v>
      </c>
      <c r="BM165" s="177" t="s">
        <v>219</v>
      </c>
    </row>
    <row r="166" s="2" customFormat="1">
      <c r="A166" s="39"/>
      <c r="B166" s="40"/>
      <c r="C166" s="39"/>
      <c r="D166" s="179" t="s">
        <v>134</v>
      </c>
      <c r="E166" s="39"/>
      <c r="F166" s="180" t="s">
        <v>218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134</v>
      </c>
      <c r="AU166" s="20" t="s">
        <v>85</v>
      </c>
    </row>
    <row r="167" s="2" customFormat="1">
      <c r="A167" s="39"/>
      <c r="B167" s="40"/>
      <c r="C167" s="39"/>
      <c r="D167" s="179" t="s">
        <v>135</v>
      </c>
      <c r="E167" s="39"/>
      <c r="F167" s="184" t="s">
        <v>136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135</v>
      </c>
      <c r="AU167" s="20" t="s">
        <v>85</v>
      </c>
    </row>
    <row r="168" s="13" customFormat="1">
      <c r="A168" s="13"/>
      <c r="B168" s="185"/>
      <c r="C168" s="13"/>
      <c r="D168" s="179" t="s">
        <v>137</v>
      </c>
      <c r="E168" s="186" t="s">
        <v>3</v>
      </c>
      <c r="F168" s="187" t="s">
        <v>220</v>
      </c>
      <c r="G168" s="13"/>
      <c r="H168" s="188">
        <v>2185</v>
      </c>
      <c r="I168" s="189"/>
      <c r="J168" s="13"/>
      <c r="K168" s="13"/>
      <c r="L168" s="185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137</v>
      </c>
      <c r="AU168" s="186" t="s">
        <v>85</v>
      </c>
      <c r="AV168" s="13" t="s">
        <v>85</v>
      </c>
      <c r="AW168" s="13" t="s">
        <v>38</v>
      </c>
      <c r="AX168" s="13" t="s">
        <v>75</v>
      </c>
      <c r="AY168" s="186" t="s">
        <v>125</v>
      </c>
    </row>
    <row r="169" s="13" customFormat="1">
      <c r="A169" s="13"/>
      <c r="B169" s="185"/>
      <c r="C169" s="13"/>
      <c r="D169" s="179" t="s">
        <v>137</v>
      </c>
      <c r="E169" s="186" t="s">
        <v>3</v>
      </c>
      <c r="F169" s="187" t="s">
        <v>221</v>
      </c>
      <c r="G169" s="13"/>
      <c r="H169" s="188">
        <v>2165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137</v>
      </c>
      <c r="AU169" s="186" t="s">
        <v>85</v>
      </c>
      <c r="AV169" s="13" t="s">
        <v>85</v>
      </c>
      <c r="AW169" s="13" t="s">
        <v>38</v>
      </c>
      <c r="AX169" s="13" t="s">
        <v>75</v>
      </c>
      <c r="AY169" s="186" t="s">
        <v>125</v>
      </c>
    </row>
    <row r="170" s="13" customFormat="1">
      <c r="A170" s="13"/>
      <c r="B170" s="185"/>
      <c r="C170" s="13"/>
      <c r="D170" s="179" t="s">
        <v>137</v>
      </c>
      <c r="E170" s="186" t="s">
        <v>3</v>
      </c>
      <c r="F170" s="187" t="s">
        <v>222</v>
      </c>
      <c r="G170" s="13"/>
      <c r="H170" s="188">
        <v>85</v>
      </c>
      <c r="I170" s="189"/>
      <c r="J170" s="13"/>
      <c r="K170" s="13"/>
      <c r="L170" s="185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137</v>
      </c>
      <c r="AU170" s="186" t="s">
        <v>85</v>
      </c>
      <c r="AV170" s="13" t="s">
        <v>85</v>
      </c>
      <c r="AW170" s="13" t="s">
        <v>38</v>
      </c>
      <c r="AX170" s="13" t="s">
        <v>75</v>
      </c>
      <c r="AY170" s="186" t="s">
        <v>125</v>
      </c>
    </row>
    <row r="171" s="14" customFormat="1">
      <c r="A171" s="14"/>
      <c r="B171" s="193"/>
      <c r="C171" s="14"/>
      <c r="D171" s="179" t="s">
        <v>137</v>
      </c>
      <c r="E171" s="194" t="s">
        <v>3</v>
      </c>
      <c r="F171" s="195" t="s">
        <v>157</v>
      </c>
      <c r="G171" s="14"/>
      <c r="H171" s="196">
        <v>4435</v>
      </c>
      <c r="I171" s="197"/>
      <c r="J171" s="14"/>
      <c r="K171" s="14"/>
      <c r="L171" s="193"/>
      <c r="M171" s="198"/>
      <c r="N171" s="199"/>
      <c r="O171" s="199"/>
      <c r="P171" s="199"/>
      <c r="Q171" s="199"/>
      <c r="R171" s="199"/>
      <c r="S171" s="199"/>
      <c r="T171" s="20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4" t="s">
        <v>137</v>
      </c>
      <c r="AU171" s="194" t="s">
        <v>85</v>
      </c>
      <c r="AV171" s="14" t="s">
        <v>132</v>
      </c>
      <c r="AW171" s="14" t="s">
        <v>38</v>
      </c>
      <c r="AX171" s="14" t="s">
        <v>83</v>
      </c>
      <c r="AY171" s="194" t="s">
        <v>125</v>
      </c>
    </row>
    <row r="172" s="2" customFormat="1" ht="16.5" customHeight="1">
      <c r="A172" s="39"/>
      <c r="B172" s="165"/>
      <c r="C172" s="166" t="s">
        <v>223</v>
      </c>
      <c r="D172" s="166" t="s">
        <v>127</v>
      </c>
      <c r="E172" s="167" t="s">
        <v>224</v>
      </c>
      <c r="F172" s="168" t="s">
        <v>225</v>
      </c>
      <c r="G172" s="169" t="s">
        <v>213</v>
      </c>
      <c r="H172" s="170">
        <v>2085</v>
      </c>
      <c r="I172" s="171"/>
      <c r="J172" s="172">
        <f>ROUND(I172*H172,2)</f>
        <v>0</v>
      </c>
      <c r="K172" s="168" t="s">
        <v>131</v>
      </c>
      <c r="L172" s="40"/>
      <c r="M172" s="173" t="s">
        <v>3</v>
      </c>
      <c r="N172" s="174" t="s">
        <v>46</v>
      </c>
      <c r="O172" s="73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7" t="s">
        <v>132</v>
      </c>
      <c r="AT172" s="177" t="s">
        <v>127</v>
      </c>
      <c r="AU172" s="177" t="s">
        <v>85</v>
      </c>
      <c r="AY172" s="20" t="s">
        <v>125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0" t="s">
        <v>83</v>
      </c>
      <c r="BK172" s="178">
        <f>ROUND(I172*H172,2)</f>
        <v>0</v>
      </c>
      <c r="BL172" s="20" t="s">
        <v>132</v>
      </c>
      <c r="BM172" s="177" t="s">
        <v>226</v>
      </c>
    </row>
    <row r="173" s="2" customFormat="1">
      <c r="A173" s="39"/>
      <c r="B173" s="40"/>
      <c r="C173" s="39"/>
      <c r="D173" s="179" t="s">
        <v>134</v>
      </c>
      <c r="E173" s="39"/>
      <c r="F173" s="180" t="s">
        <v>225</v>
      </c>
      <c r="G173" s="39"/>
      <c r="H173" s="39"/>
      <c r="I173" s="181"/>
      <c r="J173" s="39"/>
      <c r="K173" s="39"/>
      <c r="L173" s="40"/>
      <c r="M173" s="182"/>
      <c r="N173" s="183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134</v>
      </c>
      <c r="AU173" s="20" t="s">
        <v>85</v>
      </c>
    </row>
    <row r="174" s="2" customFormat="1">
      <c r="A174" s="39"/>
      <c r="B174" s="40"/>
      <c r="C174" s="39"/>
      <c r="D174" s="179" t="s">
        <v>135</v>
      </c>
      <c r="E174" s="39"/>
      <c r="F174" s="184" t="s">
        <v>136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135</v>
      </c>
      <c r="AU174" s="20" t="s">
        <v>85</v>
      </c>
    </row>
    <row r="175" s="13" customFormat="1">
      <c r="A175" s="13"/>
      <c r="B175" s="185"/>
      <c r="C175" s="13"/>
      <c r="D175" s="179" t="s">
        <v>137</v>
      </c>
      <c r="E175" s="186" t="s">
        <v>3</v>
      </c>
      <c r="F175" s="187" t="s">
        <v>227</v>
      </c>
      <c r="G175" s="13"/>
      <c r="H175" s="188">
        <v>2085</v>
      </c>
      <c r="I175" s="189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137</v>
      </c>
      <c r="AU175" s="186" t="s">
        <v>85</v>
      </c>
      <c r="AV175" s="13" t="s">
        <v>85</v>
      </c>
      <c r="AW175" s="13" t="s">
        <v>38</v>
      </c>
      <c r="AX175" s="13" t="s">
        <v>83</v>
      </c>
      <c r="AY175" s="186" t="s">
        <v>125</v>
      </c>
    </row>
    <row r="176" s="2" customFormat="1" ht="16.5" customHeight="1">
      <c r="A176" s="39"/>
      <c r="B176" s="165"/>
      <c r="C176" s="166" t="s">
        <v>228</v>
      </c>
      <c r="D176" s="166" t="s">
        <v>127</v>
      </c>
      <c r="E176" s="167" t="s">
        <v>229</v>
      </c>
      <c r="F176" s="168" t="s">
        <v>230</v>
      </c>
      <c r="G176" s="169" t="s">
        <v>180</v>
      </c>
      <c r="H176" s="170">
        <v>1560</v>
      </c>
      <c r="I176" s="171"/>
      <c r="J176" s="172">
        <f>ROUND(I176*H176,2)</f>
        <v>0</v>
      </c>
      <c r="K176" s="168" t="s">
        <v>131</v>
      </c>
      <c r="L176" s="40"/>
      <c r="M176" s="173" t="s">
        <v>3</v>
      </c>
      <c r="N176" s="174" t="s">
        <v>46</v>
      </c>
      <c r="O176" s="73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77" t="s">
        <v>132</v>
      </c>
      <c r="AT176" s="177" t="s">
        <v>127</v>
      </c>
      <c r="AU176" s="177" t="s">
        <v>85</v>
      </c>
      <c r="AY176" s="20" t="s">
        <v>125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20" t="s">
        <v>83</v>
      </c>
      <c r="BK176" s="178">
        <f>ROUND(I176*H176,2)</f>
        <v>0</v>
      </c>
      <c r="BL176" s="20" t="s">
        <v>132</v>
      </c>
      <c r="BM176" s="177" t="s">
        <v>231</v>
      </c>
    </row>
    <row r="177" s="2" customFormat="1">
      <c r="A177" s="39"/>
      <c r="B177" s="40"/>
      <c r="C177" s="39"/>
      <c r="D177" s="179" t="s">
        <v>134</v>
      </c>
      <c r="E177" s="39"/>
      <c r="F177" s="180" t="s">
        <v>230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134</v>
      </c>
      <c r="AU177" s="20" t="s">
        <v>85</v>
      </c>
    </row>
    <row r="178" s="2" customFormat="1">
      <c r="A178" s="39"/>
      <c r="B178" s="40"/>
      <c r="C178" s="39"/>
      <c r="D178" s="179" t="s">
        <v>135</v>
      </c>
      <c r="E178" s="39"/>
      <c r="F178" s="184" t="s">
        <v>232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135</v>
      </c>
      <c r="AU178" s="20" t="s">
        <v>85</v>
      </c>
    </row>
    <row r="179" s="13" customFormat="1">
      <c r="A179" s="13"/>
      <c r="B179" s="185"/>
      <c r="C179" s="13"/>
      <c r="D179" s="179" t="s">
        <v>137</v>
      </c>
      <c r="E179" s="186" t="s">
        <v>3</v>
      </c>
      <c r="F179" s="187" t="s">
        <v>233</v>
      </c>
      <c r="G179" s="13"/>
      <c r="H179" s="188">
        <v>350</v>
      </c>
      <c r="I179" s="189"/>
      <c r="J179" s="13"/>
      <c r="K179" s="13"/>
      <c r="L179" s="185"/>
      <c r="M179" s="190"/>
      <c r="N179" s="191"/>
      <c r="O179" s="191"/>
      <c r="P179" s="191"/>
      <c r="Q179" s="191"/>
      <c r="R179" s="191"/>
      <c r="S179" s="191"/>
      <c r="T179" s="19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137</v>
      </c>
      <c r="AU179" s="186" t="s">
        <v>85</v>
      </c>
      <c r="AV179" s="13" t="s">
        <v>85</v>
      </c>
      <c r="AW179" s="13" t="s">
        <v>38</v>
      </c>
      <c r="AX179" s="13" t="s">
        <v>75</v>
      </c>
      <c r="AY179" s="186" t="s">
        <v>125</v>
      </c>
    </row>
    <row r="180" s="13" customFormat="1">
      <c r="A180" s="13"/>
      <c r="B180" s="185"/>
      <c r="C180" s="13"/>
      <c r="D180" s="179" t="s">
        <v>137</v>
      </c>
      <c r="E180" s="186" t="s">
        <v>3</v>
      </c>
      <c r="F180" s="187" t="s">
        <v>234</v>
      </c>
      <c r="G180" s="13"/>
      <c r="H180" s="188">
        <v>350</v>
      </c>
      <c r="I180" s="189"/>
      <c r="J180" s="13"/>
      <c r="K180" s="13"/>
      <c r="L180" s="185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137</v>
      </c>
      <c r="AU180" s="186" t="s">
        <v>85</v>
      </c>
      <c r="AV180" s="13" t="s">
        <v>85</v>
      </c>
      <c r="AW180" s="13" t="s">
        <v>38</v>
      </c>
      <c r="AX180" s="13" t="s">
        <v>75</v>
      </c>
      <c r="AY180" s="186" t="s">
        <v>125</v>
      </c>
    </row>
    <row r="181" s="13" customFormat="1">
      <c r="A181" s="13"/>
      <c r="B181" s="185"/>
      <c r="C181" s="13"/>
      <c r="D181" s="179" t="s">
        <v>137</v>
      </c>
      <c r="E181" s="186" t="s">
        <v>3</v>
      </c>
      <c r="F181" s="187" t="s">
        <v>235</v>
      </c>
      <c r="G181" s="13"/>
      <c r="H181" s="188">
        <v>860</v>
      </c>
      <c r="I181" s="189"/>
      <c r="J181" s="13"/>
      <c r="K181" s="13"/>
      <c r="L181" s="185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137</v>
      </c>
      <c r="AU181" s="186" t="s">
        <v>85</v>
      </c>
      <c r="AV181" s="13" t="s">
        <v>85</v>
      </c>
      <c r="AW181" s="13" t="s">
        <v>38</v>
      </c>
      <c r="AX181" s="13" t="s">
        <v>75</v>
      </c>
      <c r="AY181" s="186" t="s">
        <v>125</v>
      </c>
    </row>
    <row r="182" s="14" customFormat="1">
      <c r="A182" s="14"/>
      <c r="B182" s="193"/>
      <c r="C182" s="14"/>
      <c r="D182" s="179" t="s">
        <v>137</v>
      </c>
      <c r="E182" s="194" t="s">
        <v>3</v>
      </c>
      <c r="F182" s="195" t="s">
        <v>157</v>
      </c>
      <c r="G182" s="14"/>
      <c r="H182" s="196">
        <v>1560</v>
      </c>
      <c r="I182" s="197"/>
      <c r="J182" s="14"/>
      <c r="K182" s="14"/>
      <c r="L182" s="193"/>
      <c r="M182" s="198"/>
      <c r="N182" s="199"/>
      <c r="O182" s="199"/>
      <c r="P182" s="199"/>
      <c r="Q182" s="199"/>
      <c r="R182" s="199"/>
      <c r="S182" s="199"/>
      <c r="T182" s="20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4" t="s">
        <v>137</v>
      </c>
      <c r="AU182" s="194" t="s">
        <v>85</v>
      </c>
      <c r="AV182" s="14" t="s">
        <v>132</v>
      </c>
      <c r="AW182" s="14" t="s">
        <v>38</v>
      </c>
      <c r="AX182" s="14" t="s">
        <v>83</v>
      </c>
      <c r="AY182" s="194" t="s">
        <v>125</v>
      </c>
    </row>
    <row r="183" s="2" customFormat="1" ht="16.5" customHeight="1">
      <c r="A183" s="39"/>
      <c r="B183" s="165"/>
      <c r="C183" s="166" t="s">
        <v>236</v>
      </c>
      <c r="D183" s="166" t="s">
        <v>127</v>
      </c>
      <c r="E183" s="167" t="s">
        <v>237</v>
      </c>
      <c r="F183" s="168" t="s">
        <v>238</v>
      </c>
      <c r="G183" s="169" t="s">
        <v>130</v>
      </c>
      <c r="H183" s="170">
        <v>189</v>
      </c>
      <c r="I183" s="171"/>
      <c r="J183" s="172">
        <f>ROUND(I183*H183,2)</f>
        <v>0</v>
      </c>
      <c r="K183" s="168" t="s">
        <v>131</v>
      </c>
      <c r="L183" s="40"/>
      <c r="M183" s="173" t="s">
        <v>3</v>
      </c>
      <c r="N183" s="174" t="s">
        <v>46</v>
      </c>
      <c r="O183" s="73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7" t="s">
        <v>132</v>
      </c>
      <c r="AT183" s="177" t="s">
        <v>127</v>
      </c>
      <c r="AU183" s="177" t="s">
        <v>85</v>
      </c>
      <c r="AY183" s="20" t="s">
        <v>125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20" t="s">
        <v>83</v>
      </c>
      <c r="BK183" s="178">
        <f>ROUND(I183*H183,2)</f>
        <v>0</v>
      </c>
      <c r="BL183" s="20" t="s">
        <v>132</v>
      </c>
      <c r="BM183" s="177" t="s">
        <v>239</v>
      </c>
    </row>
    <row r="184" s="2" customFormat="1">
      <c r="A184" s="39"/>
      <c r="B184" s="40"/>
      <c r="C184" s="39"/>
      <c r="D184" s="179" t="s">
        <v>134</v>
      </c>
      <c r="E184" s="39"/>
      <c r="F184" s="180" t="s">
        <v>238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134</v>
      </c>
      <c r="AU184" s="20" t="s">
        <v>85</v>
      </c>
    </row>
    <row r="185" s="2" customFormat="1">
      <c r="A185" s="39"/>
      <c r="B185" s="40"/>
      <c r="C185" s="39"/>
      <c r="D185" s="179" t="s">
        <v>135</v>
      </c>
      <c r="E185" s="39"/>
      <c r="F185" s="184" t="s">
        <v>240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135</v>
      </c>
      <c r="AU185" s="20" t="s">
        <v>85</v>
      </c>
    </row>
    <row r="186" s="13" customFormat="1">
      <c r="A186" s="13"/>
      <c r="B186" s="185"/>
      <c r="C186" s="13"/>
      <c r="D186" s="179" t="s">
        <v>137</v>
      </c>
      <c r="E186" s="186" t="s">
        <v>3</v>
      </c>
      <c r="F186" s="187" t="s">
        <v>241</v>
      </c>
      <c r="G186" s="13"/>
      <c r="H186" s="188">
        <v>189</v>
      </c>
      <c r="I186" s="189"/>
      <c r="J186" s="13"/>
      <c r="K186" s="13"/>
      <c r="L186" s="185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137</v>
      </c>
      <c r="AU186" s="186" t="s">
        <v>85</v>
      </c>
      <c r="AV186" s="13" t="s">
        <v>85</v>
      </c>
      <c r="AW186" s="13" t="s">
        <v>38</v>
      </c>
      <c r="AX186" s="13" t="s">
        <v>83</v>
      </c>
      <c r="AY186" s="186" t="s">
        <v>125</v>
      </c>
    </row>
    <row r="187" s="2" customFormat="1" ht="16.5" customHeight="1">
      <c r="A187" s="39"/>
      <c r="B187" s="165"/>
      <c r="C187" s="166" t="s">
        <v>242</v>
      </c>
      <c r="D187" s="166" t="s">
        <v>127</v>
      </c>
      <c r="E187" s="167" t="s">
        <v>243</v>
      </c>
      <c r="F187" s="168" t="s">
        <v>244</v>
      </c>
      <c r="G187" s="169" t="s">
        <v>130</v>
      </c>
      <c r="H187" s="170">
        <v>7.5</v>
      </c>
      <c r="I187" s="171"/>
      <c r="J187" s="172">
        <f>ROUND(I187*H187,2)</f>
        <v>0</v>
      </c>
      <c r="K187" s="168" t="s">
        <v>131</v>
      </c>
      <c r="L187" s="40"/>
      <c r="M187" s="173" t="s">
        <v>3</v>
      </c>
      <c r="N187" s="174" t="s">
        <v>46</v>
      </c>
      <c r="O187" s="73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77" t="s">
        <v>132</v>
      </c>
      <c r="AT187" s="177" t="s">
        <v>127</v>
      </c>
      <c r="AU187" s="177" t="s">
        <v>85</v>
      </c>
      <c r="AY187" s="20" t="s">
        <v>125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20" t="s">
        <v>83</v>
      </c>
      <c r="BK187" s="178">
        <f>ROUND(I187*H187,2)</f>
        <v>0</v>
      </c>
      <c r="BL187" s="20" t="s">
        <v>132</v>
      </c>
      <c r="BM187" s="177" t="s">
        <v>245</v>
      </c>
    </row>
    <row r="188" s="2" customFormat="1">
      <c r="A188" s="39"/>
      <c r="B188" s="40"/>
      <c r="C188" s="39"/>
      <c r="D188" s="179" t="s">
        <v>134</v>
      </c>
      <c r="E188" s="39"/>
      <c r="F188" s="180" t="s">
        <v>244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134</v>
      </c>
      <c r="AU188" s="20" t="s">
        <v>85</v>
      </c>
    </row>
    <row r="189" s="2" customFormat="1">
      <c r="A189" s="39"/>
      <c r="B189" s="40"/>
      <c r="C189" s="39"/>
      <c r="D189" s="179" t="s">
        <v>135</v>
      </c>
      <c r="E189" s="39"/>
      <c r="F189" s="184" t="s">
        <v>246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135</v>
      </c>
      <c r="AU189" s="20" t="s">
        <v>85</v>
      </c>
    </row>
    <row r="190" s="13" customFormat="1">
      <c r="A190" s="13"/>
      <c r="B190" s="185"/>
      <c r="C190" s="13"/>
      <c r="D190" s="179" t="s">
        <v>137</v>
      </c>
      <c r="E190" s="186" t="s">
        <v>3</v>
      </c>
      <c r="F190" s="187" t="s">
        <v>247</v>
      </c>
      <c r="G190" s="13"/>
      <c r="H190" s="188">
        <v>5.25</v>
      </c>
      <c r="I190" s="189"/>
      <c r="J190" s="13"/>
      <c r="K190" s="13"/>
      <c r="L190" s="185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137</v>
      </c>
      <c r="AU190" s="186" t="s">
        <v>85</v>
      </c>
      <c r="AV190" s="13" t="s">
        <v>85</v>
      </c>
      <c r="AW190" s="13" t="s">
        <v>38</v>
      </c>
      <c r="AX190" s="13" t="s">
        <v>75</v>
      </c>
      <c r="AY190" s="186" t="s">
        <v>125</v>
      </c>
    </row>
    <row r="191" s="13" customFormat="1">
      <c r="A191" s="13"/>
      <c r="B191" s="185"/>
      <c r="C191" s="13"/>
      <c r="D191" s="179" t="s">
        <v>137</v>
      </c>
      <c r="E191" s="186" t="s">
        <v>3</v>
      </c>
      <c r="F191" s="187" t="s">
        <v>248</v>
      </c>
      <c r="G191" s="13"/>
      <c r="H191" s="188">
        <v>0.75</v>
      </c>
      <c r="I191" s="189"/>
      <c r="J191" s="13"/>
      <c r="K191" s="13"/>
      <c r="L191" s="185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137</v>
      </c>
      <c r="AU191" s="186" t="s">
        <v>85</v>
      </c>
      <c r="AV191" s="13" t="s">
        <v>85</v>
      </c>
      <c r="AW191" s="13" t="s">
        <v>38</v>
      </c>
      <c r="AX191" s="13" t="s">
        <v>75</v>
      </c>
      <c r="AY191" s="186" t="s">
        <v>125</v>
      </c>
    </row>
    <row r="192" s="13" customFormat="1">
      <c r="A192" s="13"/>
      <c r="B192" s="185"/>
      <c r="C192" s="13"/>
      <c r="D192" s="179" t="s">
        <v>137</v>
      </c>
      <c r="E192" s="186" t="s">
        <v>3</v>
      </c>
      <c r="F192" s="187" t="s">
        <v>249</v>
      </c>
      <c r="G192" s="13"/>
      <c r="H192" s="188">
        <v>1.5</v>
      </c>
      <c r="I192" s="189"/>
      <c r="J192" s="13"/>
      <c r="K192" s="13"/>
      <c r="L192" s="185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137</v>
      </c>
      <c r="AU192" s="186" t="s">
        <v>85</v>
      </c>
      <c r="AV192" s="13" t="s">
        <v>85</v>
      </c>
      <c r="AW192" s="13" t="s">
        <v>38</v>
      </c>
      <c r="AX192" s="13" t="s">
        <v>75</v>
      </c>
      <c r="AY192" s="186" t="s">
        <v>125</v>
      </c>
    </row>
    <row r="193" s="14" customFormat="1">
      <c r="A193" s="14"/>
      <c r="B193" s="193"/>
      <c r="C193" s="14"/>
      <c r="D193" s="179" t="s">
        <v>137</v>
      </c>
      <c r="E193" s="194" t="s">
        <v>3</v>
      </c>
      <c r="F193" s="195" t="s">
        <v>157</v>
      </c>
      <c r="G193" s="14"/>
      <c r="H193" s="196">
        <v>7.5</v>
      </c>
      <c r="I193" s="197"/>
      <c r="J193" s="14"/>
      <c r="K193" s="14"/>
      <c r="L193" s="193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4" t="s">
        <v>137</v>
      </c>
      <c r="AU193" s="194" t="s">
        <v>85</v>
      </c>
      <c r="AV193" s="14" t="s">
        <v>132</v>
      </c>
      <c r="AW193" s="14" t="s">
        <v>38</v>
      </c>
      <c r="AX193" s="14" t="s">
        <v>83</v>
      </c>
      <c r="AY193" s="194" t="s">
        <v>125</v>
      </c>
    </row>
    <row r="194" s="2" customFormat="1" ht="16.5" customHeight="1">
      <c r="A194" s="39"/>
      <c r="B194" s="165"/>
      <c r="C194" s="166" t="s">
        <v>250</v>
      </c>
      <c r="D194" s="166" t="s">
        <v>127</v>
      </c>
      <c r="E194" s="167" t="s">
        <v>251</v>
      </c>
      <c r="F194" s="168" t="s">
        <v>252</v>
      </c>
      <c r="G194" s="169" t="s">
        <v>130</v>
      </c>
      <c r="H194" s="170">
        <v>1359</v>
      </c>
      <c r="I194" s="171"/>
      <c r="J194" s="172">
        <f>ROUND(I194*H194,2)</f>
        <v>0</v>
      </c>
      <c r="K194" s="168" t="s">
        <v>131</v>
      </c>
      <c r="L194" s="40"/>
      <c r="M194" s="173" t="s">
        <v>3</v>
      </c>
      <c r="N194" s="174" t="s">
        <v>46</v>
      </c>
      <c r="O194" s="73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77" t="s">
        <v>132</v>
      </c>
      <c r="AT194" s="177" t="s">
        <v>127</v>
      </c>
      <c r="AU194" s="177" t="s">
        <v>85</v>
      </c>
      <c r="AY194" s="20" t="s">
        <v>125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20" t="s">
        <v>83</v>
      </c>
      <c r="BK194" s="178">
        <f>ROUND(I194*H194,2)</f>
        <v>0</v>
      </c>
      <c r="BL194" s="20" t="s">
        <v>132</v>
      </c>
      <c r="BM194" s="177" t="s">
        <v>253</v>
      </c>
    </row>
    <row r="195" s="2" customFormat="1">
      <c r="A195" s="39"/>
      <c r="B195" s="40"/>
      <c r="C195" s="39"/>
      <c r="D195" s="179" t="s">
        <v>134</v>
      </c>
      <c r="E195" s="39"/>
      <c r="F195" s="180" t="s">
        <v>252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134</v>
      </c>
      <c r="AU195" s="20" t="s">
        <v>85</v>
      </c>
    </row>
    <row r="196" s="2" customFormat="1">
      <c r="A196" s="39"/>
      <c r="B196" s="40"/>
      <c r="C196" s="39"/>
      <c r="D196" s="179" t="s">
        <v>135</v>
      </c>
      <c r="E196" s="39"/>
      <c r="F196" s="184" t="s">
        <v>254</v>
      </c>
      <c r="G196" s="39"/>
      <c r="H196" s="39"/>
      <c r="I196" s="181"/>
      <c r="J196" s="39"/>
      <c r="K196" s="39"/>
      <c r="L196" s="40"/>
      <c r="M196" s="182"/>
      <c r="N196" s="18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135</v>
      </c>
      <c r="AU196" s="20" t="s">
        <v>85</v>
      </c>
    </row>
    <row r="197" s="13" customFormat="1">
      <c r="A197" s="13"/>
      <c r="B197" s="185"/>
      <c r="C197" s="13"/>
      <c r="D197" s="179" t="s">
        <v>137</v>
      </c>
      <c r="E197" s="186" t="s">
        <v>3</v>
      </c>
      <c r="F197" s="187" t="s">
        <v>255</v>
      </c>
      <c r="G197" s="13"/>
      <c r="H197" s="188">
        <v>1359</v>
      </c>
      <c r="I197" s="189"/>
      <c r="J197" s="13"/>
      <c r="K197" s="13"/>
      <c r="L197" s="185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137</v>
      </c>
      <c r="AU197" s="186" t="s">
        <v>85</v>
      </c>
      <c r="AV197" s="13" t="s">
        <v>85</v>
      </c>
      <c r="AW197" s="13" t="s">
        <v>38</v>
      </c>
      <c r="AX197" s="13" t="s">
        <v>83</v>
      </c>
      <c r="AY197" s="186" t="s">
        <v>125</v>
      </c>
    </row>
    <row r="198" s="2" customFormat="1" ht="16.5" customHeight="1">
      <c r="A198" s="39"/>
      <c r="B198" s="165"/>
      <c r="C198" s="166" t="s">
        <v>256</v>
      </c>
      <c r="D198" s="166" t="s">
        <v>127</v>
      </c>
      <c r="E198" s="167" t="s">
        <v>257</v>
      </c>
      <c r="F198" s="168" t="s">
        <v>258</v>
      </c>
      <c r="G198" s="169" t="s">
        <v>259</v>
      </c>
      <c r="H198" s="170">
        <v>13590</v>
      </c>
      <c r="I198" s="171"/>
      <c r="J198" s="172">
        <f>ROUND(I198*H198,2)</f>
        <v>0</v>
      </c>
      <c r="K198" s="168" t="s">
        <v>131</v>
      </c>
      <c r="L198" s="40"/>
      <c r="M198" s="173" t="s">
        <v>3</v>
      </c>
      <c r="N198" s="174" t="s">
        <v>46</v>
      </c>
      <c r="O198" s="73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7" t="s">
        <v>132</v>
      </c>
      <c r="AT198" s="177" t="s">
        <v>127</v>
      </c>
      <c r="AU198" s="177" t="s">
        <v>85</v>
      </c>
      <c r="AY198" s="20" t="s">
        <v>125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20" t="s">
        <v>83</v>
      </c>
      <c r="BK198" s="178">
        <f>ROUND(I198*H198,2)</f>
        <v>0</v>
      </c>
      <c r="BL198" s="20" t="s">
        <v>132</v>
      </c>
      <c r="BM198" s="177" t="s">
        <v>260</v>
      </c>
    </row>
    <row r="199" s="2" customFormat="1">
      <c r="A199" s="39"/>
      <c r="B199" s="40"/>
      <c r="C199" s="39"/>
      <c r="D199" s="179" t="s">
        <v>134</v>
      </c>
      <c r="E199" s="39"/>
      <c r="F199" s="180" t="s">
        <v>258</v>
      </c>
      <c r="G199" s="39"/>
      <c r="H199" s="39"/>
      <c r="I199" s="181"/>
      <c r="J199" s="39"/>
      <c r="K199" s="39"/>
      <c r="L199" s="40"/>
      <c r="M199" s="182"/>
      <c r="N199" s="183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20" t="s">
        <v>134</v>
      </c>
      <c r="AU199" s="20" t="s">
        <v>85</v>
      </c>
    </row>
    <row r="200" s="2" customFormat="1">
      <c r="A200" s="39"/>
      <c r="B200" s="40"/>
      <c r="C200" s="39"/>
      <c r="D200" s="179" t="s">
        <v>135</v>
      </c>
      <c r="E200" s="39"/>
      <c r="F200" s="184" t="s">
        <v>261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135</v>
      </c>
      <c r="AU200" s="20" t="s">
        <v>85</v>
      </c>
    </row>
    <row r="201" s="13" customFormat="1">
      <c r="A201" s="13"/>
      <c r="B201" s="185"/>
      <c r="C201" s="13"/>
      <c r="D201" s="179" t="s">
        <v>137</v>
      </c>
      <c r="E201" s="186" t="s">
        <v>3</v>
      </c>
      <c r="F201" s="187" t="s">
        <v>262</v>
      </c>
      <c r="G201" s="13"/>
      <c r="H201" s="188">
        <v>1359</v>
      </c>
      <c r="I201" s="189"/>
      <c r="J201" s="13"/>
      <c r="K201" s="13"/>
      <c r="L201" s="185"/>
      <c r="M201" s="190"/>
      <c r="N201" s="191"/>
      <c r="O201" s="191"/>
      <c r="P201" s="191"/>
      <c r="Q201" s="191"/>
      <c r="R201" s="191"/>
      <c r="S201" s="191"/>
      <c r="T201" s="19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137</v>
      </c>
      <c r="AU201" s="186" t="s">
        <v>85</v>
      </c>
      <c r="AV201" s="13" t="s">
        <v>85</v>
      </c>
      <c r="AW201" s="13" t="s">
        <v>38</v>
      </c>
      <c r="AX201" s="13" t="s">
        <v>83</v>
      </c>
      <c r="AY201" s="186" t="s">
        <v>125</v>
      </c>
    </row>
    <row r="202" s="13" customFormat="1">
      <c r="A202" s="13"/>
      <c r="B202" s="185"/>
      <c r="C202" s="13"/>
      <c r="D202" s="179" t="s">
        <v>137</v>
      </c>
      <c r="E202" s="13"/>
      <c r="F202" s="187" t="s">
        <v>263</v>
      </c>
      <c r="G202" s="13"/>
      <c r="H202" s="188">
        <v>13590</v>
      </c>
      <c r="I202" s="189"/>
      <c r="J202" s="13"/>
      <c r="K202" s="13"/>
      <c r="L202" s="185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137</v>
      </c>
      <c r="AU202" s="186" t="s">
        <v>85</v>
      </c>
      <c r="AV202" s="13" t="s">
        <v>85</v>
      </c>
      <c r="AW202" s="13" t="s">
        <v>4</v>
      </c>
      <c r="AX202" s="13" t="s">
        <v>83</v>
      </c>
      <c r="AY202" s="186" t="s">
        <v>125</v>
      </c>
    </row>
    <row r="203" s="2" customFormat="1" ht="16.5" customHeight="1">
      <c r="A203" s="39"/>
      <c r="B203" s="165"/>
      <c r="C203" s="166" t="s">
        <v>264</v>
      </c>
      <c r="D203" s="166" t="s">
        <v>127</v>
      </c>
      <c r="E203" s="167" t="s">
        <v>265</v>
      </c>
      <c r="F203" s="168" t="s">
        <v>266</v>
      </c>
      <c r="G203" s="169" t="s">
        <v>130</v>
      </c>
      <c r="H203" s="170">
        <v>2469</v>
      </c>
      <c r="I203" s="171"/>
      <c r="J203" s="172">
        <f>ROUND(I203*H203,2)</f>
        <v>0</v>
      </c>
      <c r="K203" s="168" t="s">
        <v>131</v>
      </c>
      <c r="L203" s="40"/>
      <c r="M203" s="173" t="s">
        <v>3</v>
      </c>
      <c r="N203" s="174" t="s">
        <v>46</v>
      </c>
      <c r="O203" s="73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77" t="s">
        <v>132</v>
      </c>
      <c r="AT203" s="177" t="s">
        <v>127</v>
      </c>
      <c r="AU203" s="177" t="s">
        <v>85</v>
      </c>
      <c r="AY203" s="20" t="s">
        <v>125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20" t="s">
        <v>83</v>
      </c>
      <c r="BK203" s="178">
        <f>ROUND(I203*H203,2)</f>
        <v>0</v>
      </c>
      <c r="BL203" s="20" t="s">
        <v>132</v>
      </c>
      <c r="BM203" s="177" t="s">
        <v>267</v>
      </c>
    </row>
    <row r="204" s="2" customFormat="1">
      <c r="A204" s="39"/>
      <c r="B204" s="40"/>
      <c r="C204" s="39"/>
      <c r="D204" s="179" t="s">
        <v>134</v>
      </c>
      <c r="E204" s="39"/>
      <c r="F204" s="180" t="s">
        <v>266</v>
      </c>
      <c r="G204" s="39"/>
      <c r="H204" s="39"/>
      <c r="I204" s="181"/>
      <c r="J204" s="39"/>
      <c r="K204" s="39"/>
      <c r="L204" s="40"/>
      <c r="M204" s="182"/>
      <c r="N204" s="18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134</v>
      </c>
      <c r="AU204" s="20" t="s">
        <v>85</v>
      </c>
    </row>
    <row r="205" s="2" customFormat="1">
      <c r="A205" s="39"/>
      <c r="B205" s="40"/>
      <c r="C205" s="39"/>
      <c r="D205" s="179" t="s">
        <v>135</v>
      </c>
      <c r="E205" s="39"/>
      <c r="F205" s="184" t="s">
        <v>246</v>
      </c>
      <c r="G205" s="39"/>
      <c r="H205" s="39"/>
      <c r="I205" s="181"/>
      <c r="J205" s="39"/>
      <c r="K205" s="39"/>
      <c r="L205" s="40"/>
      <c r="M205" s="182"/>
      <c r="N205" s="18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135</v>
      </c>
      <c r="AU205" s="20" t="s">
        <v>85</v>
      </c>
    </row>
    <row r="206" s="13" customFormat="1">
      <c r="A206" s="13"/>
      <c r="B206" s="185"/>
      <c r="C206" s="13"/>
      <c r="D206" s="179" t="s">
        <v>137</v>
      </c>
      <c r="E206" s="186" t="s">
        <v>3</v>
      </c>
      <c r="F206" s="187" t="s">
        <v>268</v>
      </c>
      <c r="G206" s="13"/>
      <c r="H206" s="188">
        <v>1359</v>
      </c>
      <c r="I206" s="189"/>
      <c r="J206" s="13"/>
      <c r="K206" s="13"/>
      <c r="L206" s="185"/>
      <c r="M206" s="190"/>
      <c r="N206" s="191"/>
      <c r="O206" s="191"/>
      <c r="P206" s="191"/>
      <c r="Q206" s="191"/>
      <c r="R206" s="191"/>
      <c r="S206" s="191"/>
      <c r="T206" s="19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137</v>
      </c>
      <c r="AU206" s="186" t="s">
        <v>85</v>
      </c>
      <c r="AV206" s="13" t="s">
        <v>85</v>
      </c>
      <c r="AW206" s="13" t="s">
        <v>38</v>
      </c>
      <c r="AX206" s="13" t="s">
        <v>75</v>
      </c>
      <c r="AY206" s="186" t="s">
        <v>125</v>
      </c>
    </row>
    <row r="207" s="13" customFormat="1">
      <c r="A207" s="13"/>
      <c r="B207" s="185"/>
      <c r="C207" s="13"/>
      <c r="D207" s="179" t="s">
        <v>137</v>
      </c>
      <c r="E207" s="186" t="s">
        <v>3</v>
      </c>
      <c r="F207" s="187" t="s">
        <v>269</v>
      </c>
      <c r="G207" s="13"/>
      <c r="H207" s="188">
        <v>1110</v>
      </c>
      <c r="I207" s="189"/>
      <c r="J207" s="13"/>
      <c r="K207" s="13"/>
      <c r="L207" s="185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137</v>
      </c>
      <c r="AU207" s="186" t="s">
        <v>85</v>
      </c>
      <c r="AV207" s="13" t="s">
        <v>85</v>
      </c>
      <c r="AW207" s="13" t="s">
        <v>38</v>
      </c>
      <c r="AX207" s="13" t="s">
        <v>75</v>
      </c>
      <c r="AY207" s="186" t="s">
        <v>125</v>
      </c>
    </row>
    <row r="208" s="14" customFormat="1">
      <c r="A208" s="14"/>
      <c r="B208" s="193"/>
      <c r="C208" s="14"/>
      <c r="D208" s="179" t="s">
        <v>137</v>
      </c>
      <c r="E208" s="194" t="s">
        <v>3</v>
      </c>
      <c r="F208" s="195" t="s">
        <v>157</v>
      </c>
      <c r="G208" s="14"/>
      <c r="H208" s="196">
        <v>2469</v>
      </c>
      <c r="I208" s="197"/>
      <c r="J208" s="14"/>
      <c r="K208" s="14"/>
      <c r="L208" s="193"/>
      <c r="M208" s="198"/>
      <c r="N208" s="199"/>
      <c r="O208" s="199"/>
      <c r="P208" s="199"/>
      <c r="Q208" s="199"/>
      <c r="R208" s="199"/>
      <c r="S208" s="199"/>
      <c r="T208" s="20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4" t="s">
        <v>137</v>
      </c>
      <c r="AU208" s="194" t="s">
        <v>85</v>
      </c>
      <c r="AV208" s="14" t="s">
        <v>132</v>
      </c>
      <c r="AW208" s="14" t="s">
        <v>38</v>
      </c>
      <c r="AX208" s="14" t="s">
        <v>83</v>
      </c>
      <c r="AY208" s="194" t="s">
        <v>125</v>
      </c>
    </row>
    <row r="209" s="2" customFormat="1" ht="16.5" customHeight="1">
      <c r="A209" s="39"/>
      <c r="B209" s="165"/>
      <c r="C209" s="166" t="s">
        <v>8</v>
      </c>
      <c r="D209" s="166" t="s">
        <v>127</v>
      </c>
      <c r="E209" s="167" t="s">
        <v>270</v>
      </c>
      <c r="F209" s="168" t="s">
        <v>271</v>
      </c>
      <c r="G209" s="169" t="s">
        <v>180</v>
      </c>
      <c r="H209" s="170">
        <v>20</v>
      </c>
      <c r="I209" s="171"/>
      <c r="J209" s="172">
        <f>ROUND(I209*H209,2)</f>
        <v>0</v>
      </c>
      <c r="K209" s="168" t="s">
        <v>131</v>
      </c>
      <c r="L209" s="40"/>
      <c r="M209" s="173" t="s">
        <v>3</v>
      </c>
      <c r="N209" s="174" t="s">
        <v>46</v>
      </c>
      <c r="O209" s="73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77" t="s">
        <v>132</v>
      </c>
      <c r="AT209" s="177" t="s">
        <v>127</v>
      </c>
      <c r="AU209" s="177" t="s">
        <v>85</v>
      </c>
      <c r="AY209" s="20" t="s">
        <v>125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20" t="s">
        <v>83</v>
      </c>
      <c r="BK209" s="178">
        <f>ROUND(I209*H209,2)</f>
        <v>0</v>
      </c>
      <c r="BL209" s="20" t="s">
        <v>132</v>
      </c>
      <c r="BM209" s="177" t="s">
        <v>272</v>
      </c>
    </row>
    <row r="210" s="2" customFormat="1">
      <c r="A210" s="39"/>
      <c r="B210" s="40"/>
      <c r="C210" s="39"/>
      <c r="D210" s="179" t="s">
        <v>134</v>
      </c>
      <c r="E210" s="39"/>
      <c r="F210" s="180" t="s">
        <v>271</v>
      </c>
      <c r="G210" s="39"/>
      <c r="H210" s="39"/>
      <c r="I210" s="181"/>
      <c r="J210" s="39"/>
      <c r="K210" s="39"/>
      <c r="L210" s="40"/>
      <c r="M210" s="182"/>
      <c r="N210" s="183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134</v>
      </c>
      <c r="AU210" s="20" t="s">
        <v>85</v>
      </c>
    </row>
    <row r="211" s="2" customFormat="1">
      <c r="A211" s="39"/>
      <c r="B211" s="40"/>
      <c r="C211" s="39"/>
      <c r="D211" s="179" t="s">
        <v>135</v>
      </c>
      <c r="E211" s="39"/>
      <c r="F211" s="184" t="s">
        <v>273</v>
      </c>
      <c r="G211" s="39"/>
      <c r="H211" s="39"/>
      <c r="I211" s="181"/>
      <c r="J211" s="39"/>
      <c r="K211" s="39"/>
      <c r="L211" s="40"/>
      <c r="M211" s="182"/>
      <c r="N211" s="183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135</v>
      </c>
      <c r="AU211" s="20" t="s">
        <v>85</v>
      </c>
    </row>
    <row r="212" s="2" customFormat="1" ht="16.5" customHeight="1">
      <c r="A212" s="39"/>
      <c r="B212" s="165"/>
      <c r="C212" s="166" t="s">
        <v>274</v>
      </c>
      <c r="D212" s="166" t="s">
        <v>127</v>
      </c>
      <c r="E212" s="167" t="s">
        <v>275</v>
      </c>
      <c r="F212" s="168" t="s">
        <v>276</v>
      </c>
      <c r="G212" s="169" t="s">
        <v>180</v>
      </c>
      <c r="H212" s="170">
        <v>880</v>
      </c>
      <c r="I212" s="171"/>
      <c r="J212" s="172">
        <f>ROUND(I212*H212,2)</f>
        <v>0</v>
      </c>
      <c r="K212" s="168" t="s">
        <v>131</v>
      </c>
      <c r="L212" s="40"/>
      <c r="M212" s="173" t="s">
        <v>3</v>
      </c>
      <c r="N212" s="174" t="s">
        <v>46</v>
      </c>
      <c r="O212" s="73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7" t="s">
        <v>132</v>
      </c>
      <c r="AT212" s="177" t="s">
        <v>127</v>
      </c>
      <c r="AU212" s="177" t="s">
        <v>85</v>
      </c>
      <c r="AY212" s="20" t="s">
        <v>125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20" t="s">
        <v>83</v>
      </c>
      <c r="BK212" s="178">
        <f>ROUND(I212*H212,2)</f>
        <v>0</v>
      </c>
      <c r="BL212" s="20" t="s">
        <v>132</v>
      </c>
      <c r="BM212" s="177" t="s">
        <v>277</v>
      </c>
    </row>
    <row r="213" s="2" customFormat="1">
      <c r="A213" s="39"/>
      <c r="B213" s="40"/>
      <c r="C213" s="39"/>
      <c r="D213" s="179" t="s">
        <v>134</v>
      </c>
      <c r="E213" s="39"/>
      <c r="F213" s="180" t="s">
        <v>276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134</v>
      </c>
      <c r="AU213" s="20" t="s">
        <v>85</v>
      </c>
    </row>
    <row r="214" s="2" customFormat="1">
      <c r="A214" s="39"/>
      <c r="B214" s="40"/>
      <c r="C214" s="39"/>
      <c r="D214" s="179" t="s">
        <v>135</v>
      </c>
      <c r="E214" s="39"/>
      <c r="F214" s="184" t="s">
        <v>273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135</v>
      </c>
      <c r="AU214" s="20" t="s">
        <v>85</v>
      </c>
    </row>
    <row r="215" s="2" customFormat="1" ht="16.5" customHeight="1">
      <c r="A215" s="39"/>
      <c r="B215" s="165"/>
      <c r="C215" s="166" t="s">
        <v>278</v>
      </c>
      <c r="D215" s="166" t="s">
        <v>127</v>
      </c>
      <c r="E215" s="167" t="s">
        <v>279</v>
      </c>
      <c r="F215" s="168" t="s">
        <v>280</v>
      </c>
      <c r="G215" s="169" t="s">
        <v>130</v>
      </c>
      <c r="H215" s="170">
        <v>1359</v>
      </c>
      <c r="I215" s="171"/>
      <c r="J215" s="172">
        <f>ROUND(I215*H215,2)</f>
        <v>0</v>
      </c>
      <c r="K215" s="168" t="s">
        <v>131</v>
      </c>
      <c r="L215" s="40"/>
      <c r="M215" s="173" t="s">
        <v>3</v>
      </c>
      <c r="N215" s="174" t="s">
        <v>46</v>
      </c>
      <c r="O215" s="73"/>
      <c r="P215" s="175">
        <f>O215*H215</f>
        <v>0</v>
      </c>
      <c r="Q215" s="175">
        <v>0</v>
      </c>
      <c r="R215" s="175">
        <f>Q215*H215</f>
        <v>0</v>
      </c>
      <c r="S215" s="175">
        <v>0</v>
      </c>
      <c r="T215" s="17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77" t="s">
        <v>132</v>
      </c>
      <c r="AT215" s="177" t="s">
        <v>127</v>
      </c>
      <c r="AU215" s="177" t="s">
        <v>85</v>
      </c>
      <c r="AY215" s="20" t="s">
        <v>125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20" t="s">
        <v>83</v>
      </c>
      <c r="BK215" s="178">
        <f>ROUND(I215*H215,2)</f>
        <v>0</v>
      </c>
      <c r="BL215" s="20" t="s">
        <v>132</v>
      </c>
      <c r="BM215" s="177" t="s">
        <v>281</v>
      </c>
    </row>
    <row r="216" s="2" customFormat="1">
      <c r="A216" s="39"/>
      <c r="B216" s="40"/>
      <c r="C216" s="39"/>
      <c r="D216" s="179" t="s">
        <v>134</v>
      </c>
      <c r="E216" s="39"/>
      <c r="F216" s="180" t="s">
        <v>280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134</v>
      </c>
      <c r="AU216" s="20" t="s">
        <v>85</v>
      </c>
    </row>
    <row r="217" s="2" customFormat="1">
      <c r="A217" s="39"/>
      <c r="B217" s="40"/>
      <c r="C217" s="39"/>
      <c r="D217" s="179" t="s">
        <v>135</v>
      </c>
      <c r="E217" s="39"/>
      <c r="F217" s="184" t="s">
        <v>282</v>
      </c>
      <c r="G217" s="39"/>
      <c r="H217" s="39"/>
      <c r="I217" s="181"/>
      <c r="J217" s="39"/>
      <c r="K217" s="39"/>
      <c r="L217" s="40"/>
      <c r="M217" s="182"/>
      <c r="N217" s="183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135</v>
      </c>
      <c r="AU217" s="20" t="s">
        <v>85</v>
      </c>
    </row>
    <row r="218" s="13" customFormat="1">
      <c r="A218" s="13"/>
      <c r="B218" s="185"/>
      <c r="C218" s="13"/>
      <c r="D218" s="179" t="s">
        <v>137</v>
      </c>
      <c r="E218" s="186" t="s">
        <v>3</v>
      </c>
      <c r="F218" s="187" t="s">
        <v>283</v>
      </c>
      <c r="G218" s="13"/>
      <c r="H218" s="188">
        <v>1359</v>
      </c>
      <c r="I218" s="189"/>
      <c r="J218" s="13"/>
      <c r="K218" s="13"/>
      <c r="L218" s="185"/>
      <c r="M218" s="190"/>
      <c r="N218" s="191"/>
      <c r="O218" s="191"/>
      <c r="P218" s="191"/>
      <c r="Q218" s="191"/>
      <c r="R218" s="191"/>
      <c r="S218" s="191"/>
      <c r="T218" s="19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6" t="s">
        <v>137</v>
      </c>
      <c r="AU218" s="186" t="s">
        <v>85</v>
      </c>
      <c r="AV218" s="13" t="s">
        <v>85</v>
      </c>
      <c r="AW218" s="13" t="s">
        <v>38</v>
      </c>
      <c r="AX218" s="13" t="s">
        <v>83</v>
      </c>
      <c r="AY218" s="186" t="s">
        <v>125</v>
      </c>
    </row>
    <row r="219" s="2" customFormat="1" ht="16.5" customHeight="1">
      <c r="A219" s="39"/>
      <c r="B219" s="165"/>
      <c r="C219" s="166" t="s">
        <v>284</v>
      </c>
      <c r="D219" s="166" t="s">
        <v>127</v>
      </c>
      <c r="E219" s="167" t="s">
        <v>285</v>
      </c>
      <c r="F219" s="168" t="s">
        <v>286</v>
      </c>
      <c r="G219" s="169" t="s">
        <v>130</v>
      </c>
      <c r="H219" s="170">
        <v>1776</v>
      </c>
      <c r="I219" s="171"/>
      <c r="J219" s="172">
        <f>ROUND(I219*H219,2)</f>
        <v>0</v>
      </c>
      <c r="K219" s="168" t="s">
        <v>131</v>
      </c>
      <c r="L219" s="40"/>
      <c r="M219" s="173" t="s">
        <v>3</v>
      </c>
      <c r="N219" s="174" t="s">
        <v>46</v>
      </c>
      <c r="O219" s="73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7" t="s">
        <v>132</v>
      </c>
      <c r="AT219" s="177" t="s">
        <v>127</v>
      </c>
      <c r="AU219" s="177" t="s">
        <v>85</v>
      </c>
      <c r="AY219" s="20" t="s">
        <v>125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20" t="s">
        <v>83</v>
      </c>
      <c r="BK219" s="178">
        <f>ROUND(I219*H219,2)</f>
        <v>0</v>
      </c>
      <c r="BL219" s="20" t="s">
        <v>132</v>
      </c>
      <c r="BM219" s="177" t="s">
        <v>287</v>
      </c>
    </row>
    <row r="220" s="2" customFormat="1">
      <c r="A220" s="39"/>
      <c r="B220" s="40"/>
      <c r="C220" s="39"/>
      <c r="D220" s="179" t="s">
        <v>134</v>
      </c>
      <c r="E220" s="39"/>
      <c r="F220" s="180" t="s">
        <v>286</v>
      </c>
      <c r="G220" s="39"/>
      <c r="H220" s="39"/>
      <c r="I220" s="181"/>
      <c r="J220" s="39"/>
      <c r="K220" s="39"/>
      <c r="L220" s="40"/>
      <c r="M220" s="182"/>
      <c r="N220" s="183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134</v>
      </c>
      <c r="AU220" s="20" t="s">
        <v>85</v>
      </c>
    </row>
    <row r="221" s="2" customFormat="1">
      <c r="A221" s="39"/>
      <c r="B221" s="40"/>
      <c r="C221" s="39"/>
      <c r="D221" s="179" t="s">
        <v>135</v>
      </c>
      <c r="E221" s="39"/>
      <c r="F221" s="184" t="s">
        <v>288</v>
      </c>
      <c r="G221" s="39"/>
      <c r="H221" s="39"/>
      <c r="I221" s="181"/>
      <c r="J221" s="39"/>
      <c r="K221" s="39"/>
      <c r="L221" s="40"/>
      <c r="M221" s="182"/>
      <c r="N221" s="183"/>
      <c r="O221" s="73"/>
      <c r="P221" s="73"/>
      <c r="Q221" s="73"/>
      <c r="R221" s="73"/>
      <c r="S221" s="73"/>
      <c r="T221" s="74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20" t="s">
        <v>135</v>
      </c>
      <c r="AU221" s="20" t="s">
        <v>85</v>
      </c>
    </row>
    <row r="222" s="15" customFormat="1">
      <c r="A222" s="15"/>
      <c r="B222" s="201"/>
      <c r="C222" s="15"/>
      <c r="D222" s="179" t="s">
        <v>137</v>
      </c>
      <c r="E222" s="202" t="s">
        <v>3</v>
      </c>
      <c r="F222" s="203" t="s">
        <v>289</v>
      </c>
      <c r="G222" s="15"/>
      <c r="H222" s="202" t="s">
        <v>3</v>
      </c>
      <c r="I222" s="204"/>
      <c r="J222" s="15"/>
      <c r="K222" s="15"/>
      <c r="L222" s="201"/>
      <c r="M222" s="205"/>
      <c r="N222" s="206"/>
      <c r="O222" s="206"/>
      <c r="P222" s="206"/>
      <c r="Q222" s="206"/>
      <c r="R222" s="206"/>
      <c r="S222" s="206"/>
      <c r="T222" s="20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02" t="s">
        <v>137</v>
      </c>
      <c r="AU222" s="202" t="s">
        <v>85</v>
      </c>
      <c r="AV222" s="15" t="s">
        <v>83</v>
      </c>
      <c r="AW222" s="15" t="s">
        <v>38</v>
      </c>
      <c r="AX222" s="15" t="s">
        <v>75</v>
      </c>
      <c r="AY222" s="202" t="s">
        <v>125</v>
      </c>
    </row>
    <row r="223" s="13" customFormat="1">
      <c r="A223" s="13"/>
      <c r="B223" s="185"/>
      <c r="C223" s="13"/>
      <c r="D223" s="179" t="s">
        <v>137</v>
      </c>
      <c r="E223" s="186" t="s">
        <v>3</v>
      </c>
      <c r="F223" s="187" t="s">
        <v>290</v>
      </c>
      <c r="G223" s="13"/>
      <c r="H223" s="188">
        <v>444</v>
      </c>
      <c r="I223" s="189"/>
      <c r="J223" s="13"/>
      <c r="K223" s="13"/>
      <c r="L223" s="185"/>
      <c r="M223" s="190"/>
      <c r="N223" s="191"/>
      <c r="O223" s="191"/>
      <c r="P223" s="191"/>
      <c r="Q223" s="191"/>
      <c r="R223" s="191"/>
      <c r="S223" s="191"/>
      <c r="T223" s="19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6" t="s">
        <v>137</v>
      </c>
      <c r="AU223" s="186" t="s">
        <v>85</v>
      </c>
      <c r="AV223" s="13" t="s">
        <v>85</v>
      </c>
      <c r="AW223" s="13" t="s">
        <v>38</v>
      </c>
      <c r="AX223" s="13" t="s">
        <v>75</v>
      </c>
      <c r="AY223" s="186" t="s">
        <v>125</v>
      </c>
    </row>
    <row r="224" s="13" customFormat="1">
      <c r="A224" s="13"/>
      <c r="B224" s="185"/>
      <c r="C224" s="13"/>
      <c r="D224" s="179" t="s">
        <v>137</v>
      </c>
      <c r="E224" s="186" t="s">
        <v>3</v>
      </c>
      <c r="F224" s="187" t="s">
        <v>291</v>
      </c>
      <c r="G224" s="13"/>
      <c r="H224" s="188">
        <v>1110</v>
      </c>
      <c r="I224" s="189"/>
      <c r="J224" s="13"/>
      <c r="K224" s="13"/>
      <c r="L224" s="185"/>
      <c r="M224" s="190"/>
      <c r="N224" s="191"/>
      <c r="O224" s="191"/>
      <c r="P224" s="191"/>
      <c r="Q224" s="191"/>
      <c r="R224" s="191"/>
      <c r="S224" s="191"/>
      <c r="T224" s="19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6" t="s">
        <v>137</v>
      </c>
      <c r="AU224" s="186" t="s">
        <v>85</v>
      </c>
      <c r="AV224" s="13" t="s">
        <v>85</v>
      </c>
      <c r="AW224" s="13" t="s">
        <v>38</v>
      </c>
      <c r="AX224" s="13" t="s">
        <v>75</v>
      </c>
      <c r="AY224" s="186" t="s">
        <v>125</v>
      </c>
    </row>
    <row r="225" s="13" customFormat="1">
      <c r="A225" s="13"/>
      <c r="B225" s="185"/>
      <c r="C225" s="13"/>
      <c r="D225" s="179" t="s">
        <v>137</v>
      </c>
      <c r="E225" s="186" t="s">
        <v>3</v>
      </c>
      <c r="F225" s="187" t="s">
        <v>292</v>
      </c>
      <c r="G225" s="13"/>
      <c r="H225" s="188">
        <v>222</v>
      </c>
      <c r="I225" s="189"/>
      <c r="J225" s="13"/>
      <c r="K225" s="13"/>
      <c r="L225" s="185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137</v>
      </c>
      <c r="AU225" s="186" t="s">
        <v>85</v>
      </c>
      <c r="AV225" s="13" t="s">
        <v>85</v>
      </c>
      <c r="AW225" s="13" t="s">
        <v>38</v>
      </c>
      <c r="AX225" s="13" t="s">
        <v>75</v>
      </c>
      <c r="AY225" s="186" t="s">
        <v>125</v>
      </c>
    </row>
    <row r="226" s="14" customFormat="1">
      <c r="A226" s="14"/>
      <c r="B226" s="193"/>
      <c r="C226" s="14"/>
      <c r="D226" s="179" t="s">
        <v>137</v>
      </c>
      <c r="E226" s="194" t="s">
        <v>3</v>
      </c>
      <c r="F226" s="195" t="s">
        <v>157</v>
      </c>
      <c r="G226" s="14"/>
      <c r="H226" s="196">
        <v>1776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137</v>
      </c>
      <c r="AU226" s="194" t="s">
        <v>85</v>
      </c>
      <c r="AV226" s="14" t="s">
        <v>132</v>
      </c>
      <c r="AW226" s="14" t="s">
        <v>38</v>
      </c>
      <c r="AX226" s="14" t="s">
        <v>83</v>
      </c>
      <c r="AY226" s="194" t="s">
        <v>125</v>
      </c>
    </row>
    <row r="227" s="2" customFormat="1" ht="16.5" customHeight="1">
      <c r="A227" s="39"/>
      <c r="B227" s="165"/>
      <c r="C227" s="166" t="s">
        <v>293</v>
      </c>
      <c r="D227" s="166" t="s">
        <v>127</v>
      </c>
      <c r="E227" s="167" t="s">
        <v>294</v>
      </c>
      <c r="F227" s="168" t="s">
        <v>295</v>
      </c>
      <c r="G227" s="169" t="s">
        <v>213</v>
      </c>
      <c r="H227" s="170">
        <v>7140</v>
      </c>
      <c r="I227" s="171"/>
      <c r="J227" s="172">
        <f>ROUND(I227*H227,2)</f>
        <v>0</v>
      </c>
      <c r="K227" s="168" t="s">
        <v>131</v>
      </c>
      <c r="L227" s="40"/>
      <c r="M227" s="173" t="s">
        <v>3</v>
      </c>
      <c r="N227" s="174" t="s">
        <v>46</v>
      </c>
      <c r="O227" s="73"/>
      <c r="P227" s="175">
        <f>O227*H227</f>
        <v>0</v>
      </c>
      <c r="Q227" s="175">
        <v>0</v>
      </c>
      <c r="R227" s="175">
        <f>Q227*H227</f>
        <v>0</v>
      </c>
      <c r="S227" s="175">
        <v>0</v>
      </c>
      <c r="T227" s="17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77" t="s">
        <v>132</v>
      </c>
      <c r="AT227" s="177" t="s">
        <v>127</v>
      </c>
      <c r="AU227" s="177" t="s">
        <v>85</v>
      </c>
      <c r="AY227" s="20" t="s">
        <v>125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20" t="s">
        <v>83</v>
      </c>
      <c r="BK227" s="178">
        <f>ROUND(I227*H227,2)</f>
        <v>0</v>
      </c>
      <c r="BL227" s="20" t="s">
        <v>132</v>
      </c>
      <c r="BM227" s="177" t="s">
        <v>296</v>
      </c>
    </row>
    <row r="228" s="2" customFormat="1">
      <c r="A228" s="39"/>
      <c r="B228" s="40"/>
      <c r="C228" s="39"/>
      <c r="D228" s="179" t="s">
        <v>134</v>
      </c>
      <c r="E228" s="39"/>
      <c r="F228" s="180" t="s">
        <v>295</v>
      </c>
      <c r="G228" s="39"/>
      <c r="H228" s="39"/>
      <c r="I228" s="181"/>
      <c r="J228" s="39"/>
      <c r="K228" s="39"/>
      <c r="L228" s="40"/>
      <c r="M228" s="182"/>
      <c r="N228" s="183"/>
      <c r="O228" s="73"/>
      <c r="P228" s="73"/>
      <c r="Q228" s="73"/>
      <c r="R228" s="73"/>
      <c r="S228" s="73"/>
      <c r="T228" s="74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20" t="s">
        <v>134</v>
      </c>
      <c r="AU228" s="20" t="s">
        <v>85</v>
      </c>
    </row>
    <row r="229" s="2" customFormat="1">
      <c r="A229" s="39"/>
      <c r="B229" s="40"/>
      <c r="C229" s="39"/>
      <c r="D229" s="179" t="s">
        <v>135</v>
      </c>
      <c r="E229" s="39"/>
      <c r="F229" s="184" t="s">
        <v>297</v>
      </c>
      <c r="G229" s="39"/>
      <c r="H229" s="39"/>
      <c r="I229" s="181"/>
      <c r="J229" s="39"/>
      <c r="K229" s="39"/>
      <c r="L229" s="40"/>
      <c r="M229" s="182"/>
      <c r="N229" s="183"/>
      <c r="O229" s="73"/>
      <c r="P229" s="73"/>
      <c r="Q229" s="73"/>
      <c r="R229" s="73"/>
      <c r="S229" s="73"/>
      <c r="T229" s="74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20" t="s">
        <v>135</v>
      </c>
      <c r="AU229" s="20" t="s">
        <v>85</v>
      </c>
    </row>
    <row r="230" s="13" customFormat="1">
      <c r="A230" s="13"/>
      <c r="B230" s="185"/>
      <c r="C230" s="13"/>
      <c r="D230" s="179" t="s">
        <v>137</v>
      </c>
      <c r="E230" s="186" t="s">
        <v>3</v>
      </c>
      <c r="F230" s="187" t="s">
        <v>298</v>
      </c>
      <c r="G230" s="13"/>
      <c r="H230" s="188">
        <v>6530</v>
      </c>
      <c r="I230" s="189"/>
      <c r="J230" s="13"/>
      <c r="K230" s="13"/>
      <c r="L230" s="185"/>
      <c r="M230" s="190"/>
      <c r="N230" s="191"/>
      <c r="O230" s="191"/>
      <c r="P230" s="191"/>
      <c r="Q230" s="191"/>
      <c r="R230" s="191"/>
      <c r="S230" s="191"/>
      <c r="T230" s="19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137</v>
      </c>
      <c r="AU230" s="186" t="s">
        <v>85</v>
      </c>
      <c r="AV230" s="13" t="s">
        <v>85</v>
      </c>
      <c r="AW230" s="13" t="s">
        <v>38</v>
      </c>
      <c r="AX230" s="13" t="s">
        <v>75</v>
      </c>
      <c r="AY230" s="186" t="s">
        <v>125</v>
      </c>
    </row>
    <row r="231" s="13" customFormat="1">
      <c r="A231" s="13"/>
      <c r="B231" s="185"/>
      <c r="C231" s="13"/>
      <c r="D231" s="179" t="s">
        <v>137</v>
      </c>
      <c r="E231" s="186" t="s">
        <v>3</v>
      </c>
      <c r="F231" s="187" t="s">
        <v>299</v>
      </c>
      <c r="G231" s="13"/>
      <c r="H231" s="188">
        <v>55</v>
      </c>
      <c r="I231" s="189"/>
      <c r="J231" s="13"/>
      <c r="K231" s="13"/>
      <c r="L231" s="185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137</v>
      </c>
      <c r="AU231" s="186" t="s">
        <v>85</v>
      </c>
      <c r="AV231" s="13" t="s">
        <v>85</v>
      </c>
      <c r="AW231" s="13" t="s">
        <v>38</v>
      </c>
      <c r="AX231" s="13" t="s">
        <v>75</v>
      </c>
      <c r="AY231" s="186" t="s">
        <v>125</v>
      </c>
    </row>
    <row r="232" s="13" customFormat="1">
      <c r="A232" s="13"/>
      <c r="B232" s="185"/>
      <c r="C232" s="13"/>
      <c r="D232" s="179" t="s">
        <v>137</v>
      </c>
      <c r="E232" s="186" t="s">
        <v>3</v>
      </c>
      <c r="F232" s="187" t="s">
        <v>215</v>
      </c>
      <c r="G232" s="13"/>
      <c r="H232" s="188">
        <v>155</v>
      </c>
      <c r="I232" s="189"/>
      <c r="J232" s="13"/>
      <c r="K232" s="13"/>
      <c r="L232" s="185"/>
      <c r="M232" s="190"/>
      <c r="N232" s="191"/>
      <c r="O232" s="191"/>
      <c r="P232" s="191"/>
      <c r="Q232" s="191"/>
      <c r="R232" s="191"/>
      <c r="S232" s="191"/>
      <c r="T232" s="19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6" t="s">
        <v>137</v>
      </c>
      <c r="AU232" s="186" t="s">
        <v>85</v>
      </c>
      <c r="AV232" s="13" t="s">
        <v>85</v>
      </c>
      <c r="AW232" s="13" t="s">
        <v>38</v>
      </c>
      <c r="AX232" s="13" t="s">
        <v>75</v>
      </c>
      <c r="AY232" s="186" t="s">
        <v>125</v>
      </c>
    </row>
    <row r="233" s="13" customFormat="1">
      <c r="A233" s="13"/>
      <c r="B233" s="185"/>
      <c r="C233" s="13"/>
      <c r="D233" s="179" t="s">
        <v>137</v>
      </c>
      <c r="E233" s="186" t="s">
        <v>3</v>
      </c>
      <c r="F233" s="187" t="s">
        <v>300</v>
      </c>
      <c r="G233" s="13"/>
      <c r="H233" s="188">
        <v>185</v>
      </c>
      <c r="I233" s="189"/>
      <c r="J233" s="13"/>
      <c r="K233" s="13"/>
      <c r="L233" s="185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137</v>
      </c>
      <c r="AU233" s="186" t="s">
        <v>85</v>
      </c>
      <c r="AV233" s="13" t="s">
        <v>85</v>
      </c>
      <c r="AW233" s="13" t="s">
        <v>38</v>
      </c>
      <c r="AX233" s="13" t="s">
        <v>75</v>
      </c>
      <c r="AY233" s="186" t="s">
        <v>125</v>
      </c>
    </row>
    <row r="234" s="13" customFormat="1">
      <c r="A234" s="13"/>
      <c r="B234" s="185"/>
      <c r="C234" s="13"/>
      <c r="D234" s="179" t="s">
        <v>137</v>
      </c>
      <c r="E234" s="186" t="s">
        <v>3</v>
      </c>
      <c r="F234" s="187" t="s">
        <v>301</v>
      </c>
      <c r="G234" s="13"/>
      <c r="H234" s="188">
        <v>55</v>
      </c>
      <c r="I234" s="189"/>
      <c r="J234" s="13"/>
      <c r="K234" s="13"/>
      <c r="L234" s="185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137</v>
      </c>
      <c r="AU234" s="186" t="s">
        <v>85</v>
      </c>
      <c r="AV234" s="13" t="s">
        <v>85</v>
      </c>
      <c r="AW234" s="13" t="s">
        <v>38</v>
      </c>
      <c r="AX234" s="13" t="s">
        <v>75</v>
      </c>
      <c r="AY234" s="186" t="s">
        <v>125</v>
      </c>
    </row>
    <row r="235" s="13" customFormat="1">
      <c r="A235" s="13"/>
      <c r="B235" s="185"/>
      <c r="C235" s="13"/>
      <c r="D235" s="179" t="s">
        <v>137</v>
      </c>
      <c r="E235" s="186" t="s">
        <v>3</v>
      </c>
      <c r="F235" s="187" t="s">
        <v>302</v>
      </c>
      <c r="G235" s="13"/>
      <c r="H235" s="188">
        <v>160</v>
      </c>
      <c r="I235" s="189"/>
      <c r="J235" s="13"/>
      <c r="K235" s="13"/>
      <c r="L235" s="185"/>
      <c r="M235" s="190"/>
      <c r="N235" s="191"/>
      <c r="O235" s="191"/>
      <c r="P235" s="191"/>
      <c r="Q235" s="191"/>
      <c r="R235" s="191"/>
      <c r="S235" s="191"/>
      <c r="T235" s="19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6" t="s">
        <v>137</v>
      </c>
      <c r="AU235" s="186" t="s">
        <v>85</v>
      </c>
      <c r="AV235" s="13" t="s">
        <v>85</v>
      </c>
      <c r="AW235" s="13" t="s">
        <v>38</v>
      </c>
      <c r="AX235" s="13" t="s">
        <v>75</v>
      </c>
      <c r="AY235" s="186" t="s">
        <v>125</v>
      </c>
    </row>
    <row r="236" s="14" customFormat="1">
      <c r="A236" s="14"/>
      <c r="B236" s="193"/>
      <c r="C236" s="14"/>
      <c r="D236" s="179" t="s">
        <v>137</v>
      </c>
      <c r="E236" s="194" t="s">
        <v>3</v>
      </c>
      <c r="F236" s="195" t="s">
        <v>157</v>
      </c>
      <c r="G236" s="14"/>
      <c r="H236" s="196">
        <v>7140</v>
      </c>
      <c r="I236" s="197"/>
      <c r="J236" s="14"/>
      <c r="K236" s="14"/>
      <c r="L236" s="193"/>
      <c r="M236" s="198"/>
      <c r="N236" s="199"/>
      <c r="O236" s="199"/>
      <c r="P236" s="199"/>
      <c r="Q236" s="199"/>
      <c r="R236" s="199"/>
      <c r="S236" s="199"/>
      <c r="T236" s="20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4" t="s">
        <v>137</v>
      </c>
      <c r="AU236" s="194" t="s">
        <v>85</v>
      </c>
      <c r="AV236" s="14" t="s">
        <v>132</v>
      </c>
      <c r="AW236" s="14" t="s">
        <v>38</v>
      </c>
      <c r="AX236" s="14" t="s">
        <v>83</v>
      </c>
      <c r="AY236" s="194" t="s">
        <v>125</v>
      </c>
    </row>
    <row r="237" s="2" customFormat="1" ht="16.5" customHeight="1">
      <c r="A237" s="39"/>
      <c r="B237" s="165"/>
      <c r="C237" s="166" t="s">
        <v>303</v>
      </c>
      <c r="D237" s="166" t="s">
        <v>127</v>
      </c>
      <c r="E237" s="167" t="s">
        <v>304</v>
      </c>
      <c r="F237" s="168" t="s">
        <v>305</v>
      </c>
      <c r="G237" s="169" t="s">
        <v>213</v>
      </c>
      <c r="H237" s="170">
        <v>5950</v>
      </c>
      <c r="I237" s="171"/>
      <c r="J237" s="172">
        <f>ROUND(I237*H237,2)</f>
        <v>0</v>
      </c>
      <c r="K237" s="168" t="s">
        <v>131</v>
      </c>
      <c r="L237" s="40"/>
      <c r="M237" s="173" t="s">
        <v>3</v>
      </c>
      <c r="N237" s="174" t="s">
        <v>46</v>
      </c>
      <c r="O237" s="73"/>
      <c r="P237" s="175">
        <f>O237*H237</f>
        <v>0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77" t="s">
        <v>132</v>
      </c>
      <c r="AT237" s="177" t="s">
        <v>127</v>
      </c>
      <c r="AU237" s="177" t="s">
        <v>85</v>
      </c>
      <c r="AY237" s="20" t="s">
        <v>125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20" t="s">
        <v>83</v>
      </c>
      <c r="BK237" s="178">
        <f>ROUND(I237*H237,2)</f>
        <v>0</v>
      </c>
      <c r="BL237" s="20" t="s">
        <v>132</v>
      </c>
      <c r="BM237" s="177" t="s">
        <v>306</v>
      </c>
    </row>
    <row r="238" s="2" customFormat="1">
      <c r="A238" s="39"/>
      <c r="B238" s="40"/>
      <c r="C238" s="39"/>
      <c r="D238" s="179" t="s">
        <v>134</v>
      </c>
      <c r="E238" s="39"/>
      <c r="F238" s="180" t="s">
        <v>305</v>
      </c>
      <c r="G238" s="39"/>
      <c r="H238" s="39"/>
      <c r="I238" s="181"/>
      <c r="J238" s="39"/>
      <c r="K238" s="39"/>
      <c r="L238" s="40"/>
      <c r="M238" s="182"/>
      <c r="N238" s="183"/>
      <c r="O238" s="73"/>
      <c r="P238" s="73"/>
      <c r="Q238" s="73"/>
      <c r="R238" s="73"/>
      <c r="S238" s="73"/>
      <c r="T238" s="74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20" t="s">
        <v>134</v>
      </c>
      <c r="AU238" s="20" t="s">
        <v>85</v>
      </c>
    </row>
    <row r="239" s="2" customFormat="1">
      <c r="A239" s="39"/>
      <c r="B239" s="40"/>
      <c r="C239" s="39"/>
      <c r="D239" s="179" t="s">
        <v>135</v>
      </c>
      <c r="E239" s="39"/>
      <c r="F239" s="184" t="s">
        <v>307</v>
      </c>
      <c r="G239" s="39"/>
      <c r="H239" s="39"/>
      <c r="I239" s="181"/>
      <c r="J239" s="39"/>
      <c r="K239" s="39"/>
      <c r="L239" s="40"/>
      <c r="M239" s="182"/>
      <c r="N239" s="183"/>
      <c r="O239" s="73"/>
      <c r="P239" s="73"/>
      <c r="Q239" s="73"/>
      <c r="R239" s="73"/>
      <c r="S239" s="73"/>
      <c r="T239" s="74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20" t="s">
        <v>135</v>
      </c>
      <c r="AU239" s="20" t="s">
        <v>85</v>
      </c>
    </row>
    <row r="240" s="13" customFormat="1">
      <c r="A240" s="13"/>
      <c r="B240" s="185"/>
      <c r="C240" s="13"/>
      <c r="D240" s="179" t="s">
        <v>137</v>
      </c>
      <c r="E240" s="186" t="s">
        <v>3</v>
      </c>
      <c r="F240" s="187" t="s">
        <v>308</v>
      </c>
      <c r="G240" s="13"/>
      <c r="H240" s="188">
        <v>4530</v>
      </c>
      <c r="I240" s="189"/>
      <c r="J240" s="13"/>
      <c r="K240" s="13"/>
      <c r="L240" s="185"/>
      <c r="M240" s="190"/>
      <c r="N240" s="191"/>
      <c r="O240" s="191"/>
      <c r="P240" s="191"/>
      <c r="Q240" s="191"/>
      <c r="R240" s="191"/>
      <c r="S240" s="191"/>
      <c r="T240" s="19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6" t="s">
        <v>137</v>
      </c>
      <c r="AU240" s="186" t="s">
        <v>85</v>
      </c>
      <c r="AV240" s="13" t="s">
        <v>85</v>
      </c>
      <c r="AW240" s="13" t="s">
        <v>38</v>
      </c>
      <c r="AX240" s="13" t="s">
        <v>75</v>
      </c>
      <c r="AY240" s="186" t="s">
        <v>125</v>
      </c>
    </row>
    <row r="241" s="13" customFormat="1">
      <c r="A241" s="13"/>
      <c r="B241" s="185"/>
      <c r="C241" s="13"/>
      <c r="D241" s="179" t="s">
        <v>137</v>
      </c>
      <c r="E241" s="186" t="s">
        <v>3</v>
      </c>
      <c r="F241" s="187" t="s">
        <v>309</v>
      </c>
      <c r="G241" s="13"/>
      <c r="H241" s="188">
        <v>1420</v>
      </c>
      <c r="I241" s="189"/>
      <c r="J241" s="13"/>
      <c r="K241" s="13"/>
      <c r="L241" s="185"/>
      <c r="M241" s="190"/>
      <c r="N241" s="191"/>
      <c r="O241" s="191"/>
      <c r="P241" s="191"/>
      <c r="Q241" s="191"/>
      <c r="R241" s="191"/>
      <c r="S241" s="191"/>
      <c r="T241" s="19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6" t="s">
        <v>137</v>
      </c>
      <c r="AU241" s="186" t="s">
        <v>85</v>
      </c>
      <c r="AV241" s="13" t="s">
        <v>85</v>
      </c>
      <c r="AW241" s="13" t="s">
        <v>38</v>
      </c>
      <c r="AX241" s="13" t="s">
        <v>75</v>
      </c>
      <c r="AY241" s="186" t="s">
        <v>125</v>
      </c>
    </row>
    <row r="242" s="14" customFormat="1">
      <c r="A242" s="14"/>
      <c r="B242" s="193"/>
      <c r="C242" s="14"/>
      <c r="D242" s="179" t="s">
        <v>137</v>
      </c>
      <c r="E242" s="194" t="s">
        <v>3</v>
      </c>
      <c r="F242" s="195" t="s">
        <v>157</v>
      </c>
      <c r="G242" s="14"/>
      <c r="H242" s="196">
        <v>5950</v>
      </c>
      <c r="I242" s="197"/>
      <c r="J242" s="14"/>
      <c r="K242" s="14"/>
      <c r="L242" s="193"/>
      <c r="M242" s="198"/>
      <c r="N242" s="199"/>
      <c r="O242" s="199"/>
      <c r="P242" s="199"/>
      <c r="Q242" s="199"/>
      <c r="R242" s="199"/>
      <c r="S242" s="199"/>
      <c r="T242" s="20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4" t="s">
        <v>137</v>
      </c>
      <c r="AU242" s="194" t="s">
        <v>85</v>
      </c>
      <c r="AV242" s="14" t="s">
        <v>132</v>
      </c>
      <c r="AW242" s="14" t="s">
        <v>38</v>
      </c>
      <c r="AX242" s="14" t="s">
        <v>83</v>
      </c>
      <c r="AY242" s="194" t="s">
        <v>125</v>
      </c>
    </row>
    <row r="243" s="2" customFormat="1" ht="16.5" customHeight="1">
      <c r="A243" s="39"/>
      <c r="B243" s="165"/>
      <c r="C243" s="166" t="s">
        <v>310</v>
      </c>
      <c r="D243" s="166" t="s">
        <v>127</v>
      </c>
      <c r="E243" s="167" t="s">
        <v>311</v>
      </c>
      <c r="F243" s="168" t="s">
        <v>312</v>
      </c>
      <c r="G243" s="169" t="s">
        <v>213</v>
      </c>
      <c r="H243" s="170">
        <v>1420</v>
      </c>
      <c r="I243" s="171"/>
      <c r="J243" s="172">
        <f>ROUND(I243*H243,2)</f>
        <v>0</v>
      </c>
      <c r="K243" s="168" t="s">
        <v>131</v>
      </c>
      <c r="L243" s="40"/>
      <c r="M243" s="173" t="s">
        <v>3</v>
      </c>
      <c r="N243" s="174" t="s">
        <v>46</v>
      </c>
      <c r="O243" s="73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177" t="s">
        <v>132</v>
      </c>
      <c r="AT243" s="177" t="s">
        <v>127</v>
      </c>
      <c r="AU243" s="177" t="s">
        <v>85</v>
      </c>
      <c r="AY243" s="20" t="s">
        <v>125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20" t="s">
        <v>83</v>
      </c>
      <c r="BK243" s="178">
        <f>ROUND(I243*H243,2)</f>
        <v>0</v>
      </c>
      <c r="BL243" s="20" t="s">
        <v>132</v>
      </c>
      <c r="BM243" s="177" t="s">
        <v>313</v>
      </c>
    </row>
    <row r="244" s="2" customFormat="1">
      <c r="A244" s="39"/>
      <c r="B244" s="40"/>
      <c r="C244" s="39"/>
      <c r="D244" s="179" t="s">
        <v>134</v>
      </c>
      <c r="E244" s="39"/>
      <c r="F244" s="180" t="s">
        <v>312</v>
      </c>
      <c r="G244" s="39"/>
      <c r="H244" s="39"/>
      <c r="I244" s="181"/>
      <c r="J244" s="39"/>
      <c r="K244" s="39"/>
      <c r="L244" s="40"/>
      <c r="M244" s="182"/>
      <c r="N244" s="183"/>
      <c r="O244" s="73"/>
      <c r="P244" s="73"/>
      <c r="Q244" s="73"/>
      <c r="R244" s="73"/>
      <c r="S244" s="73"/>
      <c r="T244" s="74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20" t="s">
        <v>134</v>
      </c>
      <c r="AU244" s="20" t="s">
        <v>85</v>
      </c>
    </row>
    <row r="245" s="2" customFormat="1">
      <c r="A245" s="39"/>
      <c r="B245" s="40"/>
      <c r="C245" s="39"/>
      <c r="D245" s="179" t="s">
        <v>135</v>
      </c>
      <c r="E245" s="39"/>
      <c r="F245" s="184" t="s">
        <v>314</v>
      </c>
      <c r="G245" s="39"/>
      <c r="H245" s="39"/>
      <c r="I245" s="181"/>
      <c r="J245" s="39"/>
      <c r="K245" s="39"/>
      <c r="L245" s="40"/>
      <c r="M245" s="182"/>
      <c r="N245" s="183"/>
      <c r="O245" s="73"/>
      <c r="P245" s="73"/>
      <c r="Q245" s="73"/>
      <c r="R245" s="73"/>
      <c r="S245" s="73"/>
      <c r="T245" s="7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20" t="s">
        <v>135</v>
      </c>
      <c r="AU245" s="20" t="s">
        <v>85</v>
      </c>
    </row>
    <row r="246" s="2" customFormat="1" ht="16.5" customHeight="1">
      <c r="A246" s="39"/>
      <c r="B246" s="165"/>
      <c r="C246" s="166" t="s">
        <v>315</v>
      </c>
      <c r="D246" s="166" t="s">
        <v>127</v>
      </c>
      <c r="E246" s="167" t="s">
        <v>316</v>
      </c>
      <c r="F246" s="168" t="s">
        <v>317</v>
      </c>
      <c r="G246" s="169" t="s">
        <v>213</v>
      </c>
      <c r="H246" s="170">
        <v>1420</v>
      </c>
      <c r="I246" s="171"/>
      <c r="J246" s="172">
        <f>ROUND(I246*H246,2)</f>
        <v>0</v>
      </c>
      <c r="K246" s="168" t="s">
        <v>131</v>
      </c>
      <c r="L246" s="40"/>
      <c r="M246" s="173" t="s">
        <v>3</v>
      </c>
      <c r="N246" s="174" t="s">
        <v>46</v>
      </c>
      <c r="O246" s="73"/>
      <c r="P246" s="175">
        <f>O246*H246</f>
        <v>0</v>
      </c>
      <c r="Q246" s="175">
        <v>0</v>
      </c>
      <c r="R246" s="175">
        <f>Q246*H246</f>
        <v>0</v>
      </c>
      <c r="S246" s="175">
        <v>0</v>
      </c>
      <c r="T246" s="17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177" t="s">
        <v>132</v>
      </c>
      <c r="AT246" s="177" t="s">
        <v>127</v>
      </c>
      <c r="AU246" s="177" t="s">
        <v>85</v>
      </c>
      <c r="AY246" s="20" t="s">
        <v>125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20" t="s">
        <v>83</v>
      </c>
      <c r="BK246" s="178">
        <f>ROUND(I246*H246,2)</f>
        <v>0</v>
      </c>
      <c r="BL246" s="20" t="s">
        <v>132</v>
      </c>
      <c r="BM246" s="177" t="s">
        <v>318</v>
      </c>
    </row>
    <row r="247" s="2" customFormat="1">
      <c r="A247" s="39"/>
      <c r="B247" s="40"/>
      <c r="C247" s="39"/>
      <c r="D247" s="179" t="s">
        <v>134</v>
      </c>
      <c r="E247" s="39"/>
      <c r="F247" s="180" t="s">
        <v>317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134</v>
      </c>
      <c r="AU247" s="20" t="s">
        <v>85</v>
      </c>
    </row>
    <row r="248" s="2" customFormat="1">
      <c r="A248" s="39"/>
      <c r="B248" s="40"/>
      <c r="C248" s="39"/>
      <c r="D248" s="179" t="s">
        <v>135</v>
      </c>
      <c r="E248" s="39"/>
      <c r="F248" s="184" t="s">
        <v>319</v>
      </c>
      <c r="G248" s="39"/>
      <c r="H248" s="39"/>
      <c r="I248" s="181"/>
      <c r="J248" s="39"/>
      <c r="K248" s="39"/>
      <c r="L248" s="40"/>
      <c r="M248" s="182"/>
      <c r="N248" s="18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135</v>
      </c>
      <c r="AU248" s="20" t="s">
        <v>85</v>
      </c>
    </row>
    <row r="249" s="2" customFormat="1" ht="16.5" customHeight="1">
      <c r="A249" s="39"/>
      <c r="B249" s="165"/>
      <c r="C249" s="166" t="s">
        <v>320</v>
      </c>
      <c r="D249" s="166" t="s">
        <v>127</v>
      </c>
      <c r="E249" s="167" t="s">
        <v>321</v>
      </c>
      <c r="F249" s="168" t="s">
        <v>322</v>
      </c>
      <c r="G249" s="169" t="s">
        <v>213</v>
      </c>
      <c r="H249" s="170">
        <v>1420</v>
      </c>
      <c r="I249" s="171"/>
      <c r="J249" s="172">
        <f>ROUND(I249*H249,2)</f>
        <v>0</v>
      </c>
      <c r="K249" s="168" t="s">
        <v>131</v>
      </c>
      <c r="L249" s="40"/>
      <c r="M249" s="173" t="s">
        <v>3</v>
      </c>
      <c r="N249" s="174" t="s">
        <v>46</v>
      </c>
      <c r="O249" s="73"/>
      <c r="P249" s="175">
        <f>O249*H249</f>
        <v>0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77" t="s">
        <v>132</v>
      </c>
      <c r="AT249" s="177" t="s">
        <v>127</v>
      </c>
      <c r="AU249" s="177" t="s">
        <v>85</v>
      </c>
      <c r="AY249" s="20" t="s">
        <v>125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0" t="s">
        <v>83</v>
      </c>
      <c r="BK249" s="178">
        <f>ROUND(I249*H249,2)</f>
        <v>0</v>
      </c>
      <c r="BL249" s="20" t="s">
        <v>132</v>
      </c>
      <c r="BM249" s="177" t="s">
        <v>323</v>
      </c>
    </row>
    <row r="250" s="2" customFormat="1">
      <c r="A250" s="39"/>
      <c r="B250" s="40"/>
      <c r="C250" s="39"/>
      <c r="D250" s="179" t="s">
        <v>134</v>
      </c>
      <c r="E250" s="39"/>
      <c r="F250" s="180" t="s">
        <v>322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134</v>
      </c>
      <c r="AU250" s="20" t="s">
        <v>85</v>
      </c>
    </row>
    <row r="251" s="2" customFormat="1">
      <c r="A251" s="39"/>
      <c r="B251" s="40"/>
      <c r="C251" s="39"/>
      <c r="D251" s="179" t="s">
        <v>135</v>
      </c>
      <c r="E251" s="39"/>
      <c r="F251" s="184" t="s">
        <v>324</v>
      </c>
      <c r="G251" s="39"/>
      <c r="H251" s="39"/>
      <c r="I251" s="181"/>
      <c r="J251" s="39"/>
      <c r="K251" s="39"/>
      <c r="L251" s="40"/>
      <c r="M251" s="182"/>
      <c r="N251" s="18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135</v>
      </c>
      <c r="AU251" s="20" t="s">
        <v>85</v>
      </c>
    </row>
    <row r="252" s="12" customFormat="1" ht="22.8" customHeight="1">
      <c r="A252" s="12"/>
      <c r="B252" s="152"/>
      <c r="C252" s="12"/>
      <c r="D252" s="153" t="s">
        <v>74</v>
      </c>
      <c r="E252" s="163" t="s">
        <v>85</v>
      </c>
      <c r="F252" s="163" t="s">
        <v>325</v>
      </c>
      <c r="G252" s="12"/>
      <c r="H252" s="12"/>
      <c r="I252" s="155"/>
      <c r="J252" s="164">
        <f>BK252</f>
        <v>0</v>
      </c>
      <c r="K252" s="12"/>
      <c r="L252" s="152"/>
      <c r="M252" s="157"/>
      <c r="N252" s="158"/>
      <c r="O252" s="158"/>
      <c r="P252" s="159">
        <f>SUM(P253:P269)</f>
        <v>0</v>
      </c>
      <c r="Q252" s="158"/>
      <c r="R252" s="159">
        <f>SUM(R253:R269)</f>
        <v>0</v>
      </c>
      <c r="S252" s="158"/>
      <c r="T252" s="160">
        <f>SUM(T253:T269)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3" t="s">
        <v>83</v>
      </c>
      <c r="AT252" s="161" t="s">
        <v>74</v>
      </c>
      <c r="AU252" s="161" t="s">
        <v>83</v>
      </c>
      <c r="AY252" s="153" t="s">
        <v>125</v>
      </c>
      <c r="BK252" s="162">
        <f>SUM(BK253:BK269)</f>
        <v>0</v>
      </c>
    </row>
    <row r="253" s="2" customFormat="1" ht="16.5" customHeight="1">
      <c r="A253" s="39"/>
      <c r="B253" s="165"/>
      <c r="C253" s="166" t="s">
        <v>326</v>
      </c>
      <c r="D253" s="166" t="s">
        <v>127</v>
      </c>
      <c r="E253" s="167" t="s">
        <v>327</v>
      </c>
      <c r="F253" s="168" t="s">
        <v>328</v>
      </c>
      <c r="G253" s="169" t="s">
        <v>180</v>
      </c>
      <c r="H253" s="170">
        <v>1640</v>
      </c>
      <c r="I253" s="171"/>
      <c r="J253" s="172">
        <f>ROUND(I253*H253,2)</f>
        <v>0</v>
      </c>
      <c r="K253" s="168" t="s">
        <v>131</v>
      </c>
      <c r="L253" s="40"/>
      <c r="M253" s="173" t="s">
        <v>3</v>
      </c>
      <c r="N253" s="174" t="s">
        <v>46</v>
      </c>
      <c r="O253" s="73"/>
      <c r="P253" s="175">
        <f>O253*H253</f>
        <v>0</v>
      </c>
      <c r="Q253" s="175">
        <v>0</v>
      </c>
      <c r="R253" s="175">
        <f>Q253*H253</f>
        <v>0</v>
      </c>
      <c r="S253" s="175">
        <v>0</v>
      </c>
      <c r="T253" s="17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177" t="s">
        <v>132</v>
      </c>
      <c r="AT253" s="177" t="s">
        <v>127</v>
      </c>
      <c r="AU253" s="177" t="s">
        <v>85</v>
      </c>
      <c r="AY253" s="20" t="s">
        <v>125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0" t="s">
        <v>83</v>
      </c>
      <c r="BK253" s="178">
        <f>ROUND(I253*H253,2)</f>
        <v>0</v>
      </c>
      <c r="BL253" s="20" t="s">
        <v>132</v>
      </c>
      <c r="BM253" s="177" t="s">
        <v>329</v>
      </c>
    </row>
    <row r="254" s="2" customFormat="1">
      <c r="A254" s="39"/>
      <c r="B254" s="40"/>
      <c r="C254" s="39"/>
      <c r="D254" s="179" t="s">
        <v>134</v>
      </c>
      <c r="E254" s="39"/>
      <c r="F254" s="180" t="s">
        <v>328</v>
      </c>
      <c r="G254" s="39"/>
      <c r="H254" s="39"/>
      <c r="I254" s="181"/>
      <c r="J254" s="39"/>
      <c r="K254" s="39"/>
      <c r="L254" s="40"/>
      <c r="M254" s="182"/>
      <c r="N254" s="183"/>
      <c r="O254" s="73"/>
      <c r="P254" s="73"/>
      <c r="Q254" s="73"/>
      <c r="R254" s="73"/>
      <c r="S254" s="73"/>
      <c r="T254" s="7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20" t="s">
        <v>134</v>
      </c>
      <c r="AU254" s="20" t="s">
        <v>85</v>
      </c>
    </row>
    <row r="255" s="2" customFormat="1">
      <c r="A255" s="39"/>
      <c r="B255" s="40"/>
      <c r="C255" s="39"/>
      <c r="D255" s="179" t="s">
        <v>135</v>
      </c>
      <c r="E255" s="39"/>
      <c r="F255" s="184" t="s">
        <v>330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135</v>
      </c>
      <c r="AU255" s="20" t="s">
        <v>85</v>
      </c>
    </row>
    <row r="256" s="2" customFormat="1">
      <c r="A256" s="39"/>
      <c r="B256" s="40"/>
      <c r="C256" s="39"/>
      <c r="D256" s="179" t="s">
        <v>331</v>
      </c>
      <c r="E256" s="39"/>
      <c r="F256" s="184" t="s">
        <v>332</v>
      </c>
      <c r="G256" s="39"/>
      <c r="H256" s="39"/>
      <c r="I256" s="181"/>
      <c r="J256" s="39"/>
      <c r="K256" s="39"/>
      <c r="L256" s="40"/>
      <c r="M256" s="182"/>
      <c r="N256" s="183"/>
      <c r="O256" s="73"/>
      <c r="P256" s="73"/>
      <c r="Q256" s="73"/>
      <c r="R256" s="73"/>
      <c r="S256" s="73"/>
      <c r="T256" s="74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20" t="s">
        <v>331</v>
      </c>
      <c r="AU256" s="20" t="s">
        <v>85</v>
      </c>
    </row>
    <row r="257" s="2" customFormat="1" ht="16.5" customHeight="1">
      <c r="A257" s="39"/>
      <c r="B257" s="165"/>
      <c r="C257" s="166" t="s">
        <v>333</v>
      </c>
      <c r="D257" s="166" t="s">
        <v>127</v>
      </c>
      <c r="E257" s="167" t="s">
        <v>334</v>
      </c>
      <c r="F257" s="168" t="s">
        <v>335</v>
      </c>
      <c r="G257" s="169" t="s">
        <v>213</v>
      </c>
      <c r="H257" s="170">
        <v>2788</v>
      </c>
      <c r="I257" s="171"/>
      <c r="J257" s="172">
        <f>ROUND(I257*H257,2)</f>
        <v>0</v>
      </c>
      <c r="K257" s="168" t="s">
        <v>131</v>
      </c>
      <c r="L257" s="40"/>
      <c r="M257" s="173" t="s">
        <v>3</v>
      </c>
      <c r="N257" s="174" t="s">
        <v>46</v>
      </c>
      <c r="O257" s="73"/>
      <c r="P257" s="175">
        <f>O257*H257</f>
        <v>0</v>
      </c>
      <c r="Q257" s="175">
        <v>0</v>
      </c>
      <c r="R257" s="175">
        <f>Q257*H257</f>
        <v>0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132</v>
      </c>
      <c r="AT257" s="177" t="s">
        <v>127</v>
      </c>
      <c r="AU257" s="177" t="s">
        <v>85</v>
      </c>
      <c r="AY257" s="20" t="s">
        <v>125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83</v>
      </c>
      <c r="BK257" s="178">
        <f>ROUND(I257*H257,2)</f>
        <v>0</v>
      </c>
      <c r="BL257" s="20" t="s">
        <v>132</v>
      </c>
      <c r="BM257" s="177" t="s">
        <v>336</v>
      </c>
    </row>
    <row r="258" s="2" customFormat="1">
      <c r="A258" s="39"/>
      <c r="B258" s="40"/>
      <c r="C258" s="39"/>
      <c r="D258" s="179" t="s">
        <v>134</v>
      </c>
      <c r="E258" s="39"/>
      <c r="F258" s="180" t="s">
        <v>335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134</v>
      </c>
      <c r="AU258" s="20" t="s">
        <v>85</v>
      </c>
    </row>
    <row r="259" s="2" customFormat="1">
      <c r="A259" s="39"/>
      <c r="B259" s="40"/>
      <c r="C259" s="39"/>
      <c r="D259" s="179" t="s">
        <v>135</v>
      </c>
      <c r="E259" s="39"/>
      <c r="F259" s="184" t="s">
        <v>337</v>
      </c>
      <c r="G259" s="39"/>
      <c r="H259" s="39"/>
      <c r="I259" s="181"/>
      <c r="J259" s="39"/>
      <c r="K259" s="39"/>
      <c r="L259" s="40"/>
      <c r="M259" s="182"/>
      <c r="N259" s="18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135</v>
      </c>
      <c r="AU259" s="20" t="s">
        <v>85</v>
      </c>
    </row>
    <row r="260" s="2" customFormat="1" ht="16.5" customHeight="1">
      <c r="A260" s="39"/>
      <c r="B260" s="165"/>
      <c r="C260" s="166" t="s">
        <v>338</v>
      </c>
      <c r="D260" s="166" t="s">
        <v>127</v>
      </c>
      <c r="E260" s="167" t="s">
        <v>339</v>
      </c>
      <c r="F260" s="168" t="s">
        <v>340</v>
      </c>
      <c r="G260" s="169" t="s">
        <v>213</v>
      </c>
      <c r="H260" s="170">
        <v>4530</v>
      </c>
      <c r="I260" s="171"/>
      <c r="J260" s="172">
        <f>ROUND(I260*H260,2)</f>
        <v>0</v>
      </c>
      <c r="K260" s="168" t="s">
        <v>131</v>
      </c>
      <c r="L260" s="40"/>
      <c r="M260" s="173" t="s">
        <v>3</v>
      </c>
      <c r="N260" s="174" t="s">
        <v>46</v>
      </c>
      <c r="O260" s="73"/>
      <c r="P260" s="175">
        <f>O260*H260</f>
        <v>0</v>
      </c>
      <c r="Q260" s="175">
        <v>0</v>
      </c>
      <c r="R260" s="175">
        <f>Q260*H260</f>
        <v>0</v>
      </c>
      <c r="S260" s="175">
        <v>0</v>
      </c>
      <c r="T260" s="17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177" t="s">
        <v>132</v>
      </c>
      <c r="AT260" s="177" t="s">
        <v>127</v>
      </c>
      <c r="AU260" s="177" t="s">
        <v>85</v>
      </c>
      <c r="AY260" s="20" t="s">
        <v>125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20" t="s">
        <v>83</v>
      </c>
      <c r="BK260" s="178">
        <f>ROUND(I260*H260,2)</f>
        <v>0</v>
      </c>
      <c r="BL260" s="20" t="s">
        <v>132</v>
      </c>
      <c r="BM260" s="177" t="s">
        <v>341</v>
      </c>
    </row>
    <row r="261" s="2" customFormat="1">
      <c r="A261" s="39"/>
      <c r="B261" s="40"/>
      <c r="C261" s="39"/>
      <c r="D261" s="179" t="s">
        <v>134</v>
      </c>
      <c r="E261" s="39"/>
      <c r="F261" s="180" t="s">
        <v>340</v>
      </c>
      <c r="G261" s="39"/>
      <c r="H261" s="39"/>
      <c r="I261" s="181"/>
      <c r="J261" s="39"/>
      <c r="K261" s="39"/>
      <c r="L261" s="40"/>
      <c r="M261" s="182"/>
      <c r="N261" s="18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134</v>
      </c>
      <c r="AU261" s="20" t="s">
        <v>85</v>
      </c>
    </row>
    <row r="262" s="2" customFormat="1">
      <c r="A262" s="39"/>
      <c r="B262" s="40"/>
      <c r="C262" s="39"/>
      <c r="D262" s="179" t="s">
        <v>135</v>
      </c>
      <c r="E262" s="39"/>
      <c r="F262" s="184" t="s">
        <v>342</v>
      </c>
      <c r="G262" s="39"/>
      <c r="H262" s="39"/>
      <c r="I262" s="181"/>
      <c r="J262" s="39"/>
      <c r="K262" s="39"/>
      <c r="L262" s="40"/>
      <c r="M262" s="182"/>
      <c r="N262" s="183"/>
      <c r="O262" s="73"/>
      <c r="P262" s="73"/>
      <c r="Q262" s="73"/>
      <c r="R262" s="73"/>
      <c r="S262" s="73"/>
      <c r="T262" s="74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20" t="s">
        <v>135</v>
      </c>
      <c r="AU262" s="20" t="s">
        <v>85</v>
      </c>
    </row>
    <row r="263" s="2" customFormat="1">
      <c r="A263" s="39"/>
      <c r="B263" s="40"/>
      <c r="C263" s="39"/>
      <c r="D263" s="179" t="s">
        <v>331</v>
      </c>
      <c r="E263" s="39"/>
      <c r="F263" s="184" t="s">
        <v>343</v>
      </c>
      <c r="G263" s="39"/>
      <c r="H263" s="39"/>
      <c r="I263" s="181"/>
      <c r="J263" s="39"/>
      <c r="K263" s="39"/>
      <c r="L263" s="40"/>
      <c r="M263" s="182"/>
      <c r="N263" s="183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331</v>
      </c>
      <c r="AU263" s="20" t="s">
        <v>85</v>
      </c>
    </row>
    <row r="264" s="13" customFormat="1">
      <c r="A264" s="13"/>
      <c r="B264" s="185"/>
      <c r="C264" s="13"/>
      <c r="D264" s="179" t="s">
        <v>137</v>
      </c>
      <c r="E264" s="186" t="s">
        <v>3</v>
      </c>
      <c r="F264" s="187" t="s">
        <v>344</v>
      </c>
      <c r="G264" s="13"/>
      <c r="H264" s="188">
        <v>4530</v>
      </c>
      <c r="I264" s="189"/>
      <c r="J264" s="13"/>
      <c r="K264" s="13"/>
      <c r="L264" s="185"/>
      <c r="M264" s="190"/>
      <c r="N264" s="191"/>
      <c r="O264" s="191"/>
      <c r="P264" s="191"/>
      <c r="Q264" s="191"/>
      <c r="R264" s="191"/>
      <c r="S264" s="191"/>
      <c r="T264" s="19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6" t="s">
        <v>137</v>
      </c>
      <c r="AU264" s="186" t="s">
        <v>85</v>
      </c>
      <c r="AV264" s="13" t="s">
        <v>85</v>
      </c>
      <c r="AW264" s="13" t="s">
        <v>38</v>
      </c>
      <c r="AX264" s="13" t="s">
        <v>83</v>
      </c>
      <c r="AY264" s="186" t="s">
        <v>125</v>
      </c>
    </row>
    <row r="265" s="2" customFormat="1" ht="16.5" customHeight="1">
      <c r="A265" s="39"/>
      <c r="B265" s="165"/>
      <c r="C265" s="166" t="s">
        <v>345</v>
      </c>
      <c r="D265" s="166" t="s">
        <v>127</v>
      </c>
      <c r="E265" s="167" t="s">
        <v>346</v>
      </c>
      <c r="F265" s="168" t="s">
        <v>347</v>
      </c>
      <c r="G265" s="169" t="s">
        <v>213</v>
      </c>
      <c r="H265" s="170">
        <v>27180</v>
      </c>
      <c r="I265" s="171"/>
      <c r="J265" s="172">
        <f>ROUND(I265*H265,2)</f>
        <v>0</v>
      </c>
      <c r="K265" s="168" t="s">
        <v>131</v>
      </c>
      <c r="L265" s="40"/>
      <c r="M265" s="173" t="s">
        <v>3</v>
      </c>
      <c r="N265" s="174" t="s">
        <v>46</v>
      </c>
      <c r="O265" s="73"/>
      <c r="P265" s="175">
        <f>O265*H265</f>
        <v>0</v>
      </c>
      <c r="Q265" s="175">
        <v>0</v>
      </c>
      <c r="R265" s="175">
        <f>Q265*H265</f>
        <v>0</v>
      </c>
      <c r="S265" s="175">
        <v>0</v>
      </c>
      <c r="T265" s="17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77" t="s">
        <v>132</v>
      </c>
      <c r="AT265" s="177" t="s">
        <v>127</v>
      </c>
      <c r="AU265" s="177" t="s">
        <v>85</v>
      </c>
      <c r="AY265" s="20" t="s">
        <v>125</v>
      </c>
      <c r="BE265" s="178">
        <f>IF(N265="základní",J265,0)</f>
        <v>0</v>
      </c>
      <c r="BF265" s="178">
        <f>IF(N265="snížená",J265,0)</f>
        <v>0</v>
      </c>
      <c r="BG265" s="178">
        <f>IF(N265="zákl. přenesená",J265,0)</f>
        <v>0</v>
      </c>
      <c r="BH265" s="178">
        <f>IF(N265="sníž. přenesená",J265,0)</f>
        <v>0</v>
      </c>
      <c r="BI265" s="178">
        <f>IF(N265="nulová",J265,0)</f>
        <v>0</v>
      </c>
      <c r="BJ265" s="20" t="s">
        <v>83</v>
      </c>
      <c r="BK265" s="178">
        <f>ROUND(I265*H265,2)</f>
        <v>0</v>
      </c>
      <c r="BL265" s="20" t="s">
        <v>132</v>
      </c>
      <c r="BM265" s="177" t="s">
        <v>348</v>
      </c>
    </row>
    <row r="266" s="2" customFormat="1">
      <c r="A266" s="39"/>
      <c r="B266" s="40"/>
      <c r="C266" s="39"/>
      <c r="D266" s="179" t="s">
        <v>134</v>
      </c>
      <c r="E266" s="39"/>
      <c r="F266" s="180" t="s">
        <v>347</v>
      </c>
      <c r="G266" s="39"/>
      <c r="H266" s="39"/>
      <c r="I266" s="181"/>
      <c r="J266" s="39"/>
      <c r="K266" s="39"/>
      <c r="L266" s="40"/>
      <c r="M266" s="182"/>
      <c r="N266" s="183"/>
      <c r="O266" s="73"/>
      <c r="P266" s="73"/>
      <c r="Q266" s="73"/>
      <c r="R266" s="73"/>
      <c r="S266" s="73"/>
      <c r="T266" s="74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20" t="s">
        <v>134</v>
      </c>
      <c r="AU266" s="20" t="s">
        <v>85</v>
      </c>
    </row>
    <row r="267" s="2" customFormat="1">
      <c r="A267" s="39"/>
      <c r="B267" s="40"/>
      <c r="C267" s="39"/>
      <c r="D267" s="179" t="s">
        <v>135</v>
      </c>
      <c r="E267" s="39"/>
      <c r="F267" s="184" t="s">
        <v>349</v>
      </c>
      <c r="G267" s="39"/>
      <c r="H267" s="39"/>
      <c r="I267" s="181"/>
      <c r="J267" s="39"/>
      <c r="K267" s="39"/>
      <c r="L267" s="40"/>
      <c r="M267" s="182"/>
      <c r="N267" s="183"/>
      <c r="O267" s="73"/>
      <c r="P267" s="73"/>
      <c r="Q267" s="73"/>
      <c r="R267" s="73"/>
      <c r="S267" s="73"/>
      <c r="T267" s="7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20" t="s">
        <v>135</v>
      </c>
      <c r="AU267" s="20" t="s">
        <v>85</v>
      </c>
    </row>
    <row r="268" s="13" customFormat="1">
      <c r="A268" s="13"/>
      <c r="B268" s="185"/>
      <c r="C268" s="13"/>
      <c r="D268" s="179" t="s">
        <v>137</v>
      </c>
      <c r="E268" s="186" t="s">
        <v>3</v>
      </c>
      <c r="F268" s="187" t="s">
        <v>350</v>
      </c>
      <c r="G268" s="13"/>
      <c r="H268" s="188">
        <v>4530</v>
      </c>
      <c r="I268" s="189"/>
      <c r="J268" s="13"/>
      <c r="K268" s="13"/>
      <c r="L268" s="185"/>
      <c r="M268" s="190"/>
      <c r="N268" s="191"/>
      <c r="O268" s="191"/>
      <c r="P268" s="191"/>
      <c r="Q268" s="191"/>
      <c r="R268" s="191"/>
      <c r="S268" s="191"/>
      <c r="T268" s="19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6" t="s">
        <v>137</v>
      </c>
      <c r="AU268" s="186" t="s">
        <v>85</v>
      </c>
      <c r="AV268" s="13" t="s">
        <v>85</v>
      </c>
      <c r="AW268" s="13" t="s">
        <v>38</v>
      </c>
      <c r="AX268" s="13" t="s">
        <v>83</v>
      </c>
      <c r="AY268" s="186" t="s">
        <v>125</v>
      </c>
    </row>
    <row r="269" s="13" customFormat="1">
      <c r="A269" s="13"/>
      <c r="B269" s="185"/>
      <c r="C269" s="13"/>
      <c r="D269" s="179" t="s">
        <v>137</v>
      </c>
      <c r="E269" s="13"/>
      <c r="F269" s="187" t="s">
        <v>351</v>
      </c>
      <c r="G269" s="13"/>
      <c r="H269" s="188">
        <v>27180</v>
      </c>
      <c r="I269" s="189"/>
      <c r="J269" s="13"/>
      <c r="K269" s="13"/>
      <c r="L269" s="185"/>
      <c r="M269" s="190"/>
      <c r="N269" s="191"/>
      <c r="O269" s="191"/>
      <c r="P269" s="191"/>
      <c r="Q269" s="191"/>
      <c r="R269" s="191"/>
      <c r="S269" s="191"/>
      <c r="T269" s="19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6" t="s">
        <v>137</v>
      </c>
      <c r="AU269" s="186" t="s">
        <v>85</v>
      </c>
      <c r="AV269" s="13" t="s">
        <v>85</v>
      </c>
      <c r="AW269" s="13" t="s">
        <v>4</v>
      </c>
      <c r="AX269" s="13" t="s">
        <v>83</v>
      </c>
      <c r="AY269" s="186" t="s">
        <v>125</v>
      </c>
    </row>
    <row r="270" s="12" customFormat="1" ht="22.8" customHeight="1">
      <c r="A270" s="12"/>
      <c r="B270" s="152"/>
      <c r="C270" s="12"/>
      <c r="D270" s="153" t="s">
        <v>74</v>
      </c>
      <c r="E270" s="163" t="s">
        <v>170</v>
      </c>
      <c r="F270" s="163" t="s">
        <v>352</v>
      </c>
      <c r="G270" s="12"/>
      <c r="H270" s="12"/>
      <c r="I270" s="155"/>
      <c r="J270" s="164">
        <f>BK270</f>
        <v>0</v>
      </c>
      <c r="K270" s="12"/>
      <c r="L270" s="152"/>
      <c r="M270" s="157"/>
      <c r="N270" s="158"/>
      <c r="O270" s="158"/>
      <c r="P270" s="159">
        <f>SUM(P271:P345)</f>
        <v>0</v>
      </c>
      <c r="Q270" s="158"/>
      <c r="R270" s="159">
        <f>SUM(R271:R345)</f>
        <v>0</v>
      </c>
      <c r="S270" s="158"/>
      <c r="T270" s="160">
        <f>SUM(T271:T345)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53" t="s">
        <v>83</v>
      </c>
      <c r="AT270" s="161" t="s">
        <v>74</v>
      </c>
      <c r="AU270" s="161" t="s">
        <v>83</v>
      </c>
      <c r="AY270" s="153" t="s">
        <v>125</v>
      </c>
      <c r="BK270" s="162">
        <f>SUM(BK271:BK345)</f>
        <v>0</v>
      </c>
    </row>
    <row r="271" s="2" customFormat="1" ht="16.5" customHeight="1">
      <c r="A271" s="39"/>
      <c r="B271" s="165"/>
      <c r="C271" s="166" t="s">
        <v>353</v>
      </c>
      <c r="D271" s="166" t="s">
        <v>127</v>
      </c>
      <c r="E271" s="167" t="s">
        <v>354</v>
      </c>
      <c r="F271" s="168" t="s">
        <v>355</v>
      </c>
      <c r="G271" s="169" t="s">
        <v>213</v>
      </c>
      <c r="H271" s="170">
        <v>160</v>
      </c>
      <c r="I271" s="171"/>
      <c r="J271" s="172">
        <f>ROUND(I271*H271,2)</f>
        <v>0</v>
      </c>
      <c r="K271" s="168" t="s">
        <v>131</v>
      </c>
      <c r="L271" s="40"/>
      <c r="M271" s="173" t="s">
        <v>3</v>
      </c>
      <c r="N271" s="174" t="s">
        <v>46</v>
      </c>
      <c r="O271" s="73"/>
      <c r="P271" s="175">
        <f>O271*H271</f>
        <v>0</v>
      </c>
      <c r="Q271" s="175">
        <v>0</v>
      </c>
      <c r="R271" s="175">
        <f>Q271*H271</f>
        <v>0</v>
      </c>
      <c r="S271" s="175">
        <v>0</v>
      </c>
      <c r="T271" s="17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7" t="s">
        <v>132</v>
      </c>
      <c r="AT271" s="177" t="s">
        <v>127</v>
      </c>
      <c r="AU271" s="177" t="s">
        <v>85</v>
      </c>
      <c r="AY271" s="20" t="s">
        <v>125</v>
      </c>
      <c r="BE271" s="178">
        <f>IF(N271="základní",J271,0)</f>
        <v>0</v>
      </c>
      <c r="BF271" s="178">
        <f>IF(N271="snížená",J271,0)</f>
        <v>0</v>
      </c>
      <c r="BG271" s="178">
        <f>IF(N271="zákl. přenesená",J271,0)</f>
        <v>0</v>
      </c>
      <c r="BH271" s="178">
        <f>IF(N271="sníž. přenesená",J271,0)</f>
        <v>0</v>
      </c>
      <c r="BI271" s="178">
        <f>IF(N271="nulová",J271,0)</f>
        <v>0</v>
      </c>
      <c r="BJ271" s="20" t="s">
        <v>83</v>
      </c>
      <c r="BK271" s="178">
        <f>ROUND(I271*H271,2)</f>
        <v>0</v>
      </c>
      <c r="BL271" s="20" t="s">
        <v>132</v>
      </c>
      <c r="BM271" s="177" t="s">
        <v>356</v>
      </c>
    </row>
    <row r="272" s="2" customFormat="1">
      <c r="A272" s="39"/>
      <c r="B272" s="40"/>
      <c r="C272" s="39"/>
      <c r="D272" s="179" t="s">
        <v>134</v>
      </c>
      <c r="E272" s="39"/>
      <c r="F272" s="180" t="s">
        <v>355</v>
      </c>
      <c r="G272" s="39"/>
      <c r="H272" s="39"/>
      <c r="I272" s="181"/>
      <c r="J272" s="39"/>
      <c r="K272" s="39"/>
      <c r="L272" s="40"/>
      <c r="M272" s="182"/>
      <c r="N272" s="183"/>
      <c r="O272" s="73"/>
      <c r="P272" s="73"/>
      <c r="Q272" s="73"/>
      <c r="R272" s="73"/>
      <c r="S272" s="73"/>
      <c r="T272" s="74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20" t="s">
        <v>134</v>
      </c>
      <c r="AU272" s="20" t="s">
        <v>85</v>
      </c>
    </row>
    <row r="273" s="2" customFormat="1">
      <c r="A273" s="39"/>
      <c r="B273" s="40"/>
      <c r="C273" s="39"/>
      <c r="D273" s="179" t="s">
        <v>135</v>
      </c>
      <c r="E273" s="39"/>
      <c r="F273" s="184" t="s">
        <v>357</v>
      </c>
      <c r="G273" s="39"/>
      <c r="H273" s="39"/>
      <c r="I273" s="181"/>
      <c r="J273" s="39"/>
      <c r="K273" s="39"/>
      <c r="L273" s="40"/>
      <c r="M273" s="182"/>
      <c r="N273" s="183"/>
      <c r="O273" s="73"/>
      <c r="P273" s="73"/>
      <c r="Q273" s="73"/>
      <c r="R273" s="73"/>
      <c r="S273" s="73"/>
      <c r="T273" s="74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20" t="s">
        <v>135</v>
      </c>
      <c r="AU273" s="20" t="s">
        <v>85</v>
      </c>
    </row>
    <row r="274" s="13" customFormat="1">
      <c r="A274" s="13"/>
      <c r="B274" s="185"/>
      <c r="C274" s="13"/>
      <c r="D274" s="179" t="s">
        <v>137</v>
      </c>
      <c r="E274" s="186" t="s">
        <v>3</v>
      </c>
      <c r="F274" s="187" t="s">
        <v>302</v>
      </c>
      <c r="G274" s="13"/>
      <c r="H274" s="188">
        <v>160</v>
      </c>
      <c r="I274" s="189"/>
      <c r="J274" s="13"/>
      <c r="K274" s="13"/>
      <c r="L274" s="185"/>
      <c r="M274" s="190"/>
      <c r="N274" s="191"/>
      <c r="O274" s="191"/>
      <c r="P274" s="191"/>
      <c r="Q274" s="191"/>
      <c r="R274" s="191"/>
      <c r="S274" s="191"/>
      <c r="T274" s="19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137</v>
      </c>
      <c r="AU274" s="186" t="s">
        <v>85</v>
      </c>
      <c r="AV274" s="13" t="s">
        <v>85</v>
      </c>
      <c r="AW274" s="13" t="s">
        <v>38</v>
      </c>
      <c r="AX274" s="13" t="s">
        <v>83</v>
      </c>
      <c r="AY274" s="186" t="s">
        <v>125</v>
      </c>
    </row>
    <row r="275" s="2" customFormat="1" ht="16.5" customHeight="1">
      <c r="A275" s="39"/>
      <c r="B275" s="165"/>
      <c r="C275" s="166" t="s">
        <v>358</v>
      </c>
      <c r="D275" s="166" t="s">
        <v>127</v>
      </c>
      <c r="E275" s="167" t="s">
        <v>359</v>
      </c>
      <c r="F275" s="168" t="s">
        <v>360</v>
      </c>
      <c r="G275" s="169" t="s">
        <v>130</v>
      </c>
      <c r="H275" s="170">
        <v>869.04999999999995</v>
      </c>
      <c r="I275" s="171"/>
      <c r="J275" s="172">
        <f>ROUND(I275*H275,2)</f>
        <v>0</v>
      </c>
      <c r="K275" s="168" t="s">
        <v>131</v>
      </c>
      <c r="L275" s="40"/>
      <c r="M275" s="173" t="s">
        <v>3</v>
      </c>
      <c r="N275" s="174" t="s">
        <v>46</v>
      </c>
      <c r="O275" s="73"/>
      <c r="P275" s="175">
        <f>O275*H275</f>
        <v>0</v>
      </c>
      <c r="Q275" s="175">
        <v>0</v>
      </c>
      <c r="R275" s="175">
        <f>Q275*H275</f>
        <v>0</v>
      </c>
      <c r="S275" s="175">
        <v>0</v>
      </c>
      <c r="T275" s="17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177" t="s">
        <v>132</v>
      </c>
      <c r="AT275" s="177" t="s">
        <v>127</v>
      </c>
      <c r="AU275" s="177" t="s">
        <v>85</v>
      </c>
      <c r="AY275" s="20" t="s">
        <v>125</v>
      </c>
      <c r="BE275" s="178">
        <f>IF(N275="základní",J275,0)</f>
        <v>0</v>
      </c>
      <c r="BF275" s="178">
        <f>IF(N275="snížená",J275,0)</f>
        <v>0</v>
      </c>
      <c r="BG275" s="178">
        <f>IF(N275="zákl. přenesená",J275,0)</f>
        <v>0</v>
      </c>
      <c r="BH275" s="178">
        <f>IF(N275="sníž. přenesená",J275,0)</f>
        <v>0</v>
      </c>
      <c r="BI275" s="178">
        <f>IF(N275="nulová",J275,0)</f>
        <v>0</v>
      </c>
      <c r="BJ275" s="20" t="s">
        <v>83</v>
      </c>
      <c r="BK275" s="178">
        <f>ROUND(I275*H275,2)</f>
        <v>0</v>
      </c>
      <c r="BL275" s="20" t="s">
        <v>132</v>
      </c>
      <c r="BM275" s="177" t="s">
        <v>361</v>
      </c>
    </row>
    <row r="276" s="2" customFormat="1">
      <c r="A276" s="39"/>
      <c r="B276" s="40"/>
      <c r="C276" s="39"/>
      <c r="D276" s="179" t="s">
        <v>134</v>
      </c>
      <c r="E276" s="39"/>
      <c r="F276" s="180" t="s">
        <v>362</v>
      </c>
      <c r="G276" s="39"/>
      <c r="H276" s="39"/>
      <c r="I276" s="181"/>
      <c r="J276" s="39"/>
      <c r="K276" s="39"/>
      <c r="L276" s="40"/>
      <c r="M276" s="182"/>
      <c r="N276" s="183"/>
      <c r="O276" s="73"/>
      <c r="P276" s="73"/>
      <c r="Q276" s="73"/>
      <c r="R276" s="73"/>
      <c r="S276" s="73"/>
      <c r="T276" s="7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20" t="s">
        <v>134</v>
      </c>
      <c r="AU276" s="20" t="s">
        <v>85</v>
      </c>
    </row>
    <row r="277" s="2" customFormat="1">
      <c r="A277" s="39"/>
      <c r="B277" s="40"/>
      <c r="C277" s="39"/>
      <c r="D277" s="179" t="s">
        <v>135</v>
      </c>
      <c r="E277" s="39"/>
      <c r="F277" s="184" t="s">
        <v>357</v>
      </c>
      <c r="G277" s="39"/>
      <c r="H277" s="39"/>
      <c r="I277" s="181"/>
      <c r="J277" s="39"/>
      <c r="K277" s="39"/>
      <c r="L277" s="40"/>
      <c r="M277" s="182"/>
      <c r="N277" s="18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135</v>
      </c>
      <c r="AU277" s="20" t="s">
        <v>85</v>
      </c>
    </row>
    <row r="278" s="13" customFormat="1">
      <c r="A278" s="13"/>
      <c r="B278" s="185"/>
      <c r="C278" s="13"/>
      <c r="D278" s="179" t="s">
        <v>137</v>
      </c>
      <c r="E278" s="186" t="s">
        <v>3</v>
      </c>
      <c r="F278" s="187" t="s">
        <v>363</v>
      </c>
      <c r="G278" s="13"/>
      <c r="H278" s="188">
        <v>848.89999999999998</v>
      </c>
      <c r="I278" s="189"/>
      <c r="J278" s="13"/>
      <c r="K278" s="13"/>
      <c r="L278" s="185"/>
      <c r="M278" s="190"/>
      <c r="N278" s="191"/>
      <c r="O278" s="191"/>
      <c r="P278" s="191"/>
      <c r="Q278" s="191"/>
      <c r="R278" s="191"/>
      <c r="S278" s="191"/>
      <c r="T278" s="19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6" t="s">
        <v>137</v>
      </c>
      <c r="AU278" s="186" t="s">
        <v>85</v>
      </c>
      <c r="AV278" s="13" t="s">
        <v>85</v>
      </c>
      <c r="AW278" s="13" t="s">
        <v>38</v>
      </c>
      <c r="AX278" s="13" t="s">
        <v>75</v>
      </c>
      <c r="AY278" s="186" t="s">
        <v>125</v>
      </c>
    </row>
    <row r="279" s="13" customFormat="1">
      <c r="A279" s="13"/>
      <c r="B279" s="185"/>
      <c r="C279" s="13"/>
      <c r="D279" s="179" t="s">
        <v>137</v>
      </c>
      <c r="E279" s="186" t="s">
        <v>3</v>
      </c>
      <c r="F279" s="187" t="s">
        <v>364</v>
      </c>
      <c r="G279" s="13"/>
      <c r="H279" s="188">
        <v>20.150000000000002</v>
      </c>
      <c r="I279" s="189"/>
      <c r="J279" s="13"/>
      <c r="K279" s="13"/>
      <c r="L279" s="185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137</v>
      </c>
      <c r="AU279" s="186" t="s">
        <v>85</v>
      </c>
      <c r="AV279" s="13" t="s">
        <v>85</v>
      </c>
      <c r="AW279" s="13" t="s">
        <v>38</v>
      </c>
      <c r="AX279" s="13" t="s">
        <v>75</v>
      </c>
      <c r="AY279" s="186" t="s">
        <v>125</v>
      </c>
    </row>
    <row r="280" s="14" customFormat="1">
      <c r="A280" s="14"/>
      <c r="B280" s="193"/>
      <c r="C280" s="14"/>
      <c r="D280" s="179" t="s">
        <v>137</v>
      </c>
      <c r="E280" s="194" t="s">
        <v>3</v>
      </c>
      <c r="F280" s="195" t="s">
        <v>157</v>
      </c>
      <c r="G280" s="14"/>
      <c r="H280" s="196">
        <v>869.04999999999995</v>
      </c>
      <c r="I280" s="197"/>
      <c r="J280" s="14"/>
      <c r="K280" s="14"/>
      <c r="L280" s="193"/>
      <c r="M280" s="198"/>
      <c r="N280" s="199"/>
      <c r="O280" s="199"/>
      <c r="P280" s="199"/>
      <c r="Q280" s="199"/>
      <c r="R280" s="199"/>
      <c r="S280" s="199"/>
      <c r="T280" s="20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4" t="s">
        <v>137</v>
      </c>
      <c r="AU280" s="194" t="s">
        <v>85</v>
      </c>
      <c r="AV280" s="14" t="s">
        <v>132</v>
      </c>
      <c r="AW280" s="14" t="s">
        <v>38</v>
      </c>
      <c r="AX280" s="14" t="s">
        <v>83</v>
      </c>
      <c r="AY280" s="194" t="s">
        <v>125</v>
      </c>
    </row>
    <row r="281" s="2" customFormat="1" ht="16.5" customHeight="1">
      <c r="A281" s="39"/>
      <c r="B281" s="165"/>
      <c r="C281" s="166" t="s">
        <v>365</v>
      </c>
      <c r="D281" s="166" t="s">
        <v>127</v>
      </c>
      <c r="E281" s="167" t="s">
        <v>366</v>
      </c>
      <c r="F281" s="168" t="s">
        <v>367</v>
      </c>
      <c r="G281" s="169" t="s">
        <v>213</v>
      </c>
      <c r="H281" s="170">
        <v>55</v>
      </c>
      <c r="I281" s="171"/>
      <c r="J281" s="172">
        <f>ROUND(I281*H281,2)</f>
        <v>0</v>
      </c>
      <c r="K281" s="168" t="s">
        <v>131</v>
      </c>
      <c r="L281" s="40"/>
      <c r="M281" s="173" t="s">
        <v>3</v>
      </c>
      <c r="N281" s="174" t="s">
        <v>46</v>
      </c>
      <c r="O281" s="73"/>
      <c r="P281" s="175">
        <f>O281*H281</f>
        <v>0</v>
      </c>
      <c r="Q281" s="175">
        <v>0</v>
      </c>
      <c r="R281" s="175">
        <f>Q281*H281</f>
        <v>0</v>
      </c>
      <c r="S281" s="175">
        <v>0</v>
      </c>
      <c r="T281" s="17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177" t="s">
        <v>132</v>
      </c>
      <c r="AT281" s="177" t="s">
        <v>127</v>
      </c>
      <c r="AU281" s="177" t="s">
        <v>85</v>
      </c>
      <c r="AY281" s="20" t="s">
        <v>125</v>
      </c>
      <c r="BE281" s="178">
        <f>IF(N281="základní",J281,0)</f>
        <v>0</v>
      </c>
      <c r="BF281" s="178">
        <f>IF(N281="snížená",J281,0)</f>
        <v>0</v>
      </c>
      <c r="BG281" s="178">
        <f>IF(N281="zákl. přenesená",J281,0)</f>
        <v>0</v>
      </c>
      <c r="BH281" s="178">
        <f>IF(N281="sníž. přenesená",J281,0)</f>
        <v>0</v>
      </c>
      <c r="BI281" s="178">
        <f>IF(N281="nulová",J281,0)</f>
        <v>0</v>
      </c>
      <c r="BJ281" s="20" t="s">
        <v>83</v>
      </c>
      <c r="BK281" s="178">
        <f>ROUND(I281*H281,2)</f>
        <v>0</v>
      </c>
      <c r="BL281" s="20" t="s">
        <v>132</v>
      </c>
      <c r="BM281" s="177" t="s">
        <v>368</v>
      </c>
    </row>
    <row r="282" s="2" customFormat="1">
      <c r="A282" s="39"/>
      <c r="B282" s="40"/>
      <c r="C282" s="39"/>
      <c r="D282" s="179" t="s">
        <v>134</v>
      </c>
      <c r="E282" s="39"/>
      <c r="F282" s="180" t="s">
        <v>367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134</v>
      </c>
      <c r="AU282" s="20" t="s">
        <v>85</v>
      </c>
    </row>
    <row r="283" s="2" customFormat="1">
      <c r="A283" s="39"/>
      <c r="B283" s="40"/>
      <c r="C283" s="39"/>
      <c r="D283" s="179" t="s">
        <v>135</v>
      </c>
      <c r="E283" s="39"/>
      <c r="F283" s="184" t="s">
        <v>369</v>
      </c>
      <c r="G283" s="39"/>
      <c r="H283" s="39"/>
      <c r="I283" s="181"/>
      <c r="J283" s="39"/>
      <c r="K283" s="39"/>
      <c r="L283" s="40"/>
      <c r="M283" s="182"/>
      <c r="N283" s="183"/>
      <c r="O283" s="73"/>
      <c r="P283" s="73"/>
      <c r="Q283" s="73"/>
      <c r="R283" s="73"/>
      <c r="S283" s="73"/>
      <c r="T283" s="74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20" t="s">
        <v>135</v>
      </c>
      <c r="AU283" s="20" t="s">
        <v>85</v>
      </c>
    </row>
    <row r="284" s="13" customFormat="1">
      <c r="A284" s="13"/>
      <c r="B284" s="185"/>
      <c r="C284" s="13"/>
      <c r="D284" s="179" t="s">
        <v>137</v>
      </c>
      <c r="E284" s="186" t="s">
        <v>3</v>
      </c>
      <c r="F284" s="187" t="s">
        <v>370</v>
      </c>
      <c r="G284" s="13"/>
      <c r="H284" s="188">
        <v>55</v>
      </c>
      <c r="I284" s="189"/>
      <c r="J284" s="13"/>
      <c r="K284" s="13"/>
      <c r="L284" s="185"/>
      <c r="M284" s="190"/>
      <c r="N284" s="191"/>
      <c r="O284" s="191"/>
      <c r="P284" s="191"/>
      <c r="Q284" s="191"/>
      <c r="R284" s="191"/>
      <c r="S284" s="191"/>
      <c r="T284" s="19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6" t="s">
        <v>137</v>
      </c>
      <c r="AU284" s="186" t="s">
        <v>85</v>
      </c>
      <c r="AV284" s="13" t="s">
        <v>85</v>
      </c>
      <c r="AW284" s="13" t="s">
        <v>38</v>
      </c>
      <c r="AX284" s="13" t="s">
        <v>83</v>
      </c>
      <c r="AY284" s="186" t="s">
        <v>125</v>
      </c>
    </row>
    <row r="285" s="2" customFormat="1" ht="16.5" customHeight="1">
      <c r="A285" s="39"/>
      <c r="B285" s="165"/>
      <c r="C285" s="166" t="s">
        <v>371</v>
      </c>
      <c r="D285" s="166" t="s">
        <v>127</v>
      </c>
      <c r="E285" s="167" t="s">
        <v>372</v>
      </c>
      <c r="F285" s="168" t="s">
        <v>373</v>
      </c>
      <c r="G285" s="169" t="s">
        <v>213</v>
      </c>
      <c r="H285" s="170">
        <v>350</v>
      </c>
      <c r="I285" s="171"/>
      <c r="J285" s="172">
        <f>ROUND(I285*H285,2)</f>
        <v>0</v>
      </c>
      <c r="K285" s="168" t="s">
        <v>131</v>
      </c>
      <c r="L285" s="40"/>
      <c r="M285" s="173" t="s">
        <v>3</v>
      </c>
      <c r="N285" s="174" t="s">
        <v>46</v>
      </c>
      <c r="O285" s="73"/>
      <c r="P285" s="175">
        <f>O285*H285</f>
        <v>0</v>
      </c>
      <c r="Q285" s="175">
        <v>0</v>
      </c>
      <c r="R285" s="175">
        <f>Q285*H285</f>
        <v>0</v>
      </c>
      <c r="S285" s="175">
        <v>0</v>
      </c>
      <c r="T285" s="17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177" t="s">
        <v>132</v>
      </c>
      <c r="AT285" s="177" t="s">
        <v>127</v>
      </c>
      <c r="AU285" s="177" t="s">
        <v>85</v>
      </c>
      <c r="AY285" s="20" t="s">
        <v>125</v>
      </c>
      <c r="BE285" s="178">
        <f>IF(N285="základní",J285,0)</f>
        <v>0</v>
      </c>
      <c r="BF285" s="178">
        <f>IF(N285="snížená",J285,0)</f>
        <v>0</v>
      </c>
      <c r="BG285" s="178">
        <f>IF(N285="zákl. přenesená",J285,0)</f>
        <v>0</v>
      </c>
      <c r="BH285" s="178">
        <f>IF(N285="sníž. přenesená",J285,0)</f>
        <v>0</v>
      </c>
      <c r="BI285" s="178">
        <f>IF(N285="nulová",J285,0)</f>
        <v>0</v>
      </c>
      <c r="BJ285" s="20" t="s">
        <v>83</v>
      </c>
      <c r="BK285" s="178">
        <f>ROUND(I285*H285,2)</f>
        <v>0</v>
      </c>
      <c r="BL285" s="20" t="s">
        <v>132</v>
      </c>
      <c r="BM285" s="177" t="s">
        <v>374</v>
      </c>
    </row>
    <row r="286" s="2" customFormat="1">
      <c r="A286" s="39"/>
      <c r="B286" s="40"/>
      <c r="C286" s="39"/>
      <c r="D286" s="179" t="s">
        <v>134</v>
      </c>
      <c r="E286" s="39"/>
      <c r="F286" s="180" t="s">
        <v>373</v>
      </c>
      <c r="G286" s="39"/>
      <c r="H286" s="39"/>
      <c r="I286" s="181"/>
      <c r="J286" s="39"/>
      <c r="K286" s="39"/>
      <c r="L286" s="40"/>
      <c r="M286" s="182"/>
      <c r="N286" s="183"/>
      <c r="O286" s="73"/>
      <c r="P286" s="73"/>
      <c r="Q286" s="73"/>
      <c r="R286" s="73"/>
      <c r="S286" s="73"/>
      <c r="T286" s="74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20" t="s">
        <v>134</v>
      </c>
      <c r="AU286" s="20" t="s">
        <v>85</v>
      </c>
    </row>
    <row r="287" s="2" customFormat="1">
      <c r="A287" s="39"/>
      <c r="B287" s="40"/>
      <c r="C287" s="39"/>
      <c r="D287" s="179" t="s">
        <v>135</v>
      </c>
      <c r="E287" s="39"/>
      <c r="F287" s="184" t="s">
        <v>369</v>
      </c>
      <c r="G287" s="39"/>
      <c r="H287" s="39"/>
      <c r="I287" s="181"/>
      <c r="J287" s="39"/>
      <c r="K287" s="39"/>
      <c r="L287" s="40"/>
      <c r="M287" s="182"/>
      <c r="N287" s="183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135</v>
      </c>
      <c r="AU287" s="20" t="s">
        <v>85</v>
      </c>
    </row>
    <row r="288" s="13" customFormat="1">
      <c r="A288" s="13"/>
      <c r="B288" s="185"/>
      <c r="C288" s="13"/>
      <c r="D288" s="179" t="s">
        <v>137</v>
      </c>
      <c r="E288" s="186" t="s">
        <v>3</v>
      </c>
      <c r="F288" s="187" t="s">
        <v>299</v>
      </c>
      <c r="G288" s="13"/>
      <c r="H288" s="188">
        <v>55</v>
      </c>
      <c r="I288" s="189"/>
      <c r="J288" s="13"/>
      <c r="K288" s="13"/>
      <c r="L288" s="185"/>
      <c r="M288" s="190"/>
      <c r="N288" s="191"/>
      <c r="O288" s="191"/>
      <c r="P288" s="191"/>
      <c r="Q288" s="191"/>
      <c r="R288" s="191"/>
      <c r="S288" s="191"/>
      <c r="T288" s="19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6" t="s">
        <v>137</v>
      </c>
      <c r="AU288" s="186" t="s">
        <v>85</v>
      </c>
      <c r="AV288" s="13" t="s">
        <v>85</v>
      </c>
      <c r="AW288" s="13" t="s">
        <v>38</v>
      </c>
      <c r="AX288" s="13" t="s">
        <v>75</v>
      </c>
      <c r="AY288" s="186" t="s">
        <v>125</v>
      </c>
    </row>
    <row r="289" s="13" customFormat="1">
      <c r="A289" s="13"/>
      <c r="B289" s="185"/>
      <c r="C289" s="13"/>
      <c r="D289" s="179" t="s">
        <v>137</v>
      </c>
      <c r="E289" s="186" t="s">
        <v>3</v>
      </c>
      <c r="F289" s="187" t="s">
        <v>300</v>
      </c>
      <c r="G289" s="13"/>
      <c r="H289" s="188">
        <v>185</v>
      </c>
      <c r="I289" s="189"/>
      <c r="J289" s="13"/>
      <c r="K289" s="13"/>
      <c r="L289" s="185"/>
      <c r="M289" s="190"/>
      <c r="N289" s="191"/>
      <c r="O289" s="191"/>
      <c r="P289" s="191"/>
      <c r="Q289" s="191"/>
      <c r="R289" s="191"/>
      <c r="S289" s="191"/>
      <c r="T289" s="19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6" t="s">
        <v>137</v>
      </c>
      <c r="AU289" s="186" t="s">
        <v>85</v>
      </c>
      <c r="AV289" s="13" t="s">
        <v>85</v>
      </c>
      <c r="AW289" s="13" t="s">
        <v>38</v>
      </c>
      <c r="AX289" s="13" t="s">
        <v>75</v>
      </c>
      <c r="AY289" s="186" t="s">
        <v>125</v>
      </c>
    </row>
    <row r="290" s="13" customFormat="1">
      <c r="A290" s="13"/>
      <c r="B290" s="185"/>
      <c r="C290" s="13"/>
      <c r="D290" s="179" t="s">
        <v>137</v>
      </c>
      <c r="E290" s="186" t="s">
        <v>3</v>
      </c>
      <c r="F290" s="187" t="s">
        <v>375</v>
      </c>
      <c r="G290" s="13"/>
      <c r="H290" s="188">
        <v>110</v>
      </c>
      <c r="I290" s="189"/>
      <c r="J290" s="13"/>
      <c r="K290" s="13"/>
      <c r="L290" s="185"/>
      <c r="M290" s="190"/>
      <c r="N290" s="191"/>
      <c r="O290" s="191"/>
      <c r="P290" s="191"/>
      <c r="Q290" s="191"/>
      <c r="R290" s="191"/>
      <c r="S290" s="191"/>
      <c r="T290" s="19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6" t="s">
        <v>137</v>
      </c>
      <c r="AU290" s="186" t="s">
        <v>85</v>
      </c>
      <c r="AV290" s="13" t="s">
        <v>85</v>
      </c>
      <c r="AW290" s="13" t="s">
        <v>38</v>
      </c>
      <c r="AX290" s="13" t="s">
        <v>75</v>
      </c>
      <c r="AY290" s="186" t="s">
        <v>125</v>
      </c>
    </row>
    <row r="291" s="14" customFormat="1">
      <c r="A291" s="14"/>
      <c r="B291" s="193"/>
      <c r="C291" s="14"/>
      <c r="D291" s="179" t="s">
        <v>137</v>
      </c>
      <c r="E291" s="194" t="s">
        <v>3</v>
      </c>
      <c r="F291" s="195" t="s">
        <v>157</v>
      </c>
      <c r="G291" s="14"/>
      <c r="H291" s="196">
        <v>350</v>
      </c>
      <c r="I291" s="197"/>
      <c r="J291" s="14"/>
      <c r="K291" s="14"/>
      <c r="L291" s="193"/>
      <c r="M291" s="198"/>
      <c r="N291" s="199"/>
      <c r="O291" s="199"/>
      <c r="P291" s="199"/>
      <c r="Q291" s="199"/>
      <c r="R291" s="199"/>
      <c r="S291" s="199"/>
      <c r="T291" s="20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4" t="s">
        <v>137</v>
      </c>
      <c r="AU291" s="194" t="s">
        <v>85</v>
      </c>
      <c r="AV291" s="14" t="s">
        <v>132</v>
      </c>
      <c r="AW291" s="14" t="s">
        <v>38</v>
      </c>
      <c r="AX291" s="14" t="s">
        <v>83</v>
      </c>
      <c r="AY291" s="194" t="s">
        <v>125</v>
      </c>
    </row>
    <row r="292" s="2" customFormat="1" ht="16.5" customHeight="1">
      <c r="A292" s="39"/>
      <c r="B292" s="165"/>
      <c r="C292" s="166" t="s">
        <v>376</v>
      </c>
      <c r="D292" s="166" t="s">
        <v>127</v>
      </c>
      <c r="E292" s="167" t="s">
        <v>377</v>
      </c>
      <c r="F292" s="168" t="s">
        <v>378</v>
      </c>
      <c r="G292" s="169" t="s">
        <v>213</v>
      </c>
      <c r="H292" s="170">
        <v>7250</v>
      </c>
      <c r="I292" s="171"/>
      <c r="J292" s="172">
        <f>ROUND(I292*H292,2)</f>
        <v>0</v>
      </c>
      <c r="K292" s="168" t="s">
        <v>131</v>
      </c>
      <c r="L292" s="40"/>
      <c r="M292" s="173" t="s">
        <v>3</v>
      </c>
      <c r="N292" s="174" t="s">
        <v>46</v>
      </c>
      <c r="O292" s="73"/>
      <c r="P292" s="175">
        <f>O292*H292</f>
        <v>0</v>
      </c>
      <c r="Q292" s="175">
        <v>0</v>
      </c>
      <c r="R292" s="175">
        <f>Q292*H292</f>
        <v>0</v>
      </c>
      <c r="S292" s="175">
        <v>0</v>
      </c>
      <c r="T292" s="17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7" t="s">
        <v>132</v>
      </c>
      <c r="AT292" s="177" t="s">
        <v>127</v>
      </c>
      <c r="AU292" s="177" t="s">
        <v>85</v>
      </c>
      <c r="AY292" s="20" t="s">
        <v>125</v>
      </c>
      <c r="BE292" s="178">
        <f>IF(N292="základní",J292,0)</f>
        <v>0</v>
      </c>
      <c r="BF292" s="178">
        <f>IF(N292="snížená",J292,0)</f>
        <v>0</v>
      </c>
      <c r="BG292" s="178">
        <f>IF(N292="zákl. přenesená",J292,0)</f>
        <v>0</v>
      </c>
      <c r="BH292" s="178">
        <f>IF(N292="sníž. přenesená",J292,0)</f>
        <v>0</v>
      </c>
      <c r="BI292" s="178">
        <f>IF(N292="nulová",J292,0)</f>
        <v>0</v>
      </c>
      <c r="BJ292" s="20" t="s">
        <v>83</v>
      </c>
      <c r="BK292" s="178">
        <f>ROUND(I292*H292,2)</f>
        <v>0</v>
      </c>
      <c r="BL292" s="20" t="s">
        <v>132</v>
      </c>
      <c r="BM292" s="177" t="s">
        <v>379</v>
      </c>
    </row>
    <row r="293" s="2" customFormat="1">
      <c r="A293" s="39"/>
      <c r="B293" s="40"/>
      <c r="C293" s="39"/>
      <c r="D293" s="179" t="s">
        <v>134</v>
      </c>
      <c r="E293" s="39"/>
      <c r="F293" s="180" t="s">
        <v>378</v>
      </c>
      <c r="G293" s="39"/>
      <c r="H293" s="39"/>
      <c r="I293" s="181"/>
      <c r="J293" s="39"/>
      <c r="K293" s="39"/>
      <c r="L293" s="40"/>
      <c r="M293" s="182"/>
      <c r="N293" s="183"/>
      <c r="O293" s="73"/>
      <c r="P293" s="73"/>
      <c r="Q293" s="73"/>
      <c r="R293" s="73"/>
      <c r="S293" s="73"/>
      <c r="T293" s="74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20" t="s">
        <v>134</v>
      </c>
      <c r="AU293" s="20" t="s">
        <v>85</v>
      </c>
    </row>
    <row r="294" s="2" customFormat="1">
      <c r="A294" s="39"/>
      <c r="B294" s="40"/>
      <c r="C294" s="39"/>
      <c r="D294" s="179" t="s">
        <v>135</v>
      </c>
      <c r="E294" s="39"/>
      <c r="F294" s="184" t="s">
        <v>369</v>
      </c>
      <c r="G294" s="39"/>
      <c r="H294" s="39"/>
      <c r="I294" s="181"/>
      <c r="J294" s="39"/>
      <c r="K294" s="39"/>
      <c r="L294" s="40"/>
      <c r="M294" s="182"/>
      <c r="N294" s="183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135</v>
      </c>
      <c r="AU294" s="20" t="s">
        <v>85</v>
      </c>
    </row>
    <row r="295" s="13" customFormat="1">
      <c r="A295" s="13"/>
      <c r="B295" s="185"/>
      <c r="C295" s="13"/>
      <c r="D295" s="179" t="s">
        <v>137</v>
      </c>
      <c r="E295" s="186" t="s">
        <v>3</v>
      </c>
      <c r="F295" s="187" t="s">
        <v>380</v>
      </c>
      <c r="G295" s="13"/>
      <c r="H295" s="188">
        <v>6750</v>
      </c>
      <c r="I295" s="189"/>
      <c r="J295" s="13"/>
      <c r="K295" s="13"/>
      <c r="L295" s="185"/>
      <c r="M295" s="190"/>
      <c r="N295" s="191"/>
      <c r="O295" s="191"/>
      <c r="P295" s="191"/>
      <c r="Q295" s="191"/>
      <c r="R295" s="191"/>
      <c r="S295" s="191"/>
      <c r="T295" s="19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6" t="s">
        <v>137</v>
      </c>
      <c r="AU295" s="186" t="s">
        <v>85</v>
      </c>
      <c r="AV295" s="13" t="s">
        <v>85</v>
      </c>
      <c r="AW295" s="13" t="s">
        <v>38</v>
      </c>
      <c r="AX295" s="13" t="s">
        <v>75</v>
      </c>
      <c r="AY295" s="186" t="s">
        <v>125</v>
      </c>
    </row>
    <row r="296" s="13" customFormat="1">
      <c r="A296" s="13"/>
      <c r="B296" s="185"/>
      <c r="C296" s="13"/>
      <c r="D296" s="179" t="s">
        <v>137</v>
      </c>
      <c r="E296" s="186" t="s">
        <v>3</v>
      </c>
      <c r="F296" s="187" t="s">
        <v>215</v>
      </c>
      <c r="G296" s="13"/>
      <c r="H296" s="188">
        <v>155</v>
      </c>
      <c r="I296" s="189"/>
      <c r="J296" s="13"/>
      <c r="K296" s="13"/>
      <c r="L296" s="185"/>
      <c r="M296" s="190"/>
      <c r="N296" s="191"/>
      <c r="O296" s="191"/>
      <c r="P296" s="191"/>
      <c r="Q296" s="191"/>
      <c r="R296" s="191"/>
      <c r="S296" s="191"/>
      <c r="T296" s="19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6" t="s">
        <v>137</v>
      </c>
      <c r="AU296" s="186" t="s">
        <v>85</v>
      </c>
      <c r="AV296" s="13" t="s">
        <v>85</v>
      </c>
      <c r="AW296" s="13" t="s">
        <v>38</v>
      </c>
      <c r="AX296" s="13" t="s">
        <v>75</v>
      </c>
      <c r="AY296" s="186" t="s">
        <v>125</v>
      </c>
    </row>
    <row r="297" s="13" customFormat="1">
      <c r="A297" s="13"/>
      <c r="B297" s="185"/>
      <c r="C297" s="13"/>
      <c r="D297" s="179" t="s">
        <v>137</v>
      </c>
      <c r="E297" s="186" t="s">
        <v>3</v>
      </c>
      <c r="F297" s="187" t="s">
        <v>300</v>
      </c>
      <c r="G297" s="13"/>
      <c r="H297" s="188">
        <v>185</v>
      </c>
      <c r="I297" s="189"/>
      <c r="J297" s="13"/>
      <c r="K297" s="13"/>
      <c r="L297" s="185"/>
      <c r="M297" s="190"/>
      <c r="N297" s="191"/>
      <c r="O297" s="191"/>
      <c r="P297" s="191"/>
      <c r="Q297" s="191"/>
      <c r="R297" s="191"/>
      <c r="S297" s="191"/>
      <c r="T297" s="19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6" t="s">
        <v>137</v>
      </c>
      <c r="AU297" s="186" t="s">
        <v>85</v>
      </c>
      <c r="AV297" s="13" t="s">
        <v>85</v>
      </c>
      <c r="AW297" s="13" t="s">
        <v>38</v>
      </c>
      <c r="AX297" s="13" t="s">
        <v>75</v>
      </c>
      <c r="AY297" s="186" t="s">
        <v>125</v>
      </c>
    </row>
    <row r="298" s="13" customFormat="1">
      <c r="A298" s="13"/>
      <c r="B298" s="185"/>
      <c r="C298" s="13"/>
      <c r="D298" s="179" t="s">
        <v>137</v>
      </c>
      <c r="E298" s="186" t="s">
        <v>3</v>
      </c>
      <c r="F298" s="187" t="s">
        <v>302</v>
      </c>
      <c r="G298" s="13"/>
      <c r="H298" s="188">
        <v>160</v>
      </c>
      <c r="I298" s="189"/>
      <c r="J298" s="13"/>
      <c r="K298" s="13"/>
      <c r="L298" s="185"/>
      <c r="M298" s="190"/>
      <c r="N298" s="191"/>
      <c r="O298" s="191"/>
      <c r="P298" s="191"/>
      <c r="Q298" s="191"/>
      <c r="R298" s="191"/>
      <c r="S298" s="191"/>
      <c r="T298" s="19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6" t="s">
        <v>137</v>
      </c>
      <c r="AU298" s="186" t="s">
        <v>85</v>
      </c>
      <c r="AV298" s="13" t="s">
        <v>85</v>
      </c>
      <c r="AW298" s="13" t="s">
        <v>38</v>
      </c>
      <c r="AX298" s="13" t="s">
        <v>75</v>
      </c>
      <c r="AY298" s="186" t="s">
        <v>125</v>
      </c>
    </row>
    <row r="299" s="14" customFormat="1">
      <c r="A299" s="14"/>
      <c r="B299" s="193"/>
      <c r="C299" s="14"/>
      <c r="D299" s="179" t="s">
        <v>137</v>
      </c>
      <c r="E299" s="194" t="s">
        <v>3</v>
      </c>
      <c r="F299" s="195" t="s">
        <v>157</v>
      </c>
      <c r="G299" s="14"/>
      <c r="H299" s="196">
        <v>7250</v>
      </c>
      <c r="I299" s="197"/>
      <c r="J299" s="14"/>
      <c r="K299" s="14"/>
      <c r="L299" s="193"/>
      <c r="M299" s="198"/>
      <c r="N299" s="199"/>
      <c r="O299" s="199"/>
      <c r="P299" s="199"/>
      <c r="Q299" s="199"/>
      <c r="R299" s="199"/>
      <c r="S299" s="199"/>
      <c r="T299" s="20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4" t="s">
        <v>137</v>
      </c>
      <c r="AU299" s="194" t="s">
        <v>85</v>
      </c>
      <c r="AV299" s="14" t="s">
        <v>132</v>
      </c>
      <c r="AW299" s="14" t="s">
        <v>38</v>
      </c>
      <c r="AX299" s="14" t="s">
        <v>83</v>
      </c>
      <c r="AY299" s="194" t="s">
        <v>125</v>
      </c>
    </row>
    <row r="300" s="2" customFormat="1" ht="16.5" customHeight="1">
      <c r="A300" s="39"/>
      <c r="B300" s="165"/>
      <c r="C300" s="166" t="s">
        <v>381</v>
      </c>
      <c r="D300" s="166" t="s">
        <v>127</v>
      </c>
      <c r="E300" s="167" t="s">
        <v>382</v>
      </c>
      <c r="F300" s="168" t="s">
        <v>383</v>
      </c>
      <c r="G300" s="169" t="s">
        <v>213</v>
      </c>
      <c r="H300" s="170">
        <v>6685</v>
      </c>
      <c r="I300" s="171"/>
      <c r="J300" s="172">
        <f>ROUND(I300*H300,2)</f>
        <v>0</v>
      </c>
      <c r="K300" s="168" t="s">
        <v>131</v>
      </c>
      <c r="L300" s="40"/>
      <c r="M300" s="173" t="s">
        <v>3</v>
      </c>
      <c r="N300" s="174" t="s">
        <v>46</v>
      </c>
      <c r="O300" s="73"/>
      <c r="P300" s="175">
        <f>O300*H300</f>
        <v>0</v>
      </c>
      <c r="Q300" s="175">
        <v>0</v>
      </c>
      <c r="R300" s="175">
        <f>Q300*H300</f>
        <v>0</v>
      </c>
      <c r="S300" s="175">
        <v>0</v>
      </c>
      <c r="T300" s="17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77" t="s">
        <v>132</v>
      </c>
      <c r="AT300" s="177" t="s">
        <v>127</v>
      </c>
      <c r="AU300" s="177" t="s">
        <v>85</v>
      </c>
      <c r="AY300" s="20" t="s">
        <v>125</v>
      </c>
      <c r="BE300" s="178">
        <f>IF(N300="základní",J300,0)</f>
        <v>0</v>
      </c>
      <c r="BF300" s="178">
        <f>IF(N300="snížená",J300,0)</f>
        <v>0</v>
      </c>
      <c r="BG300" s="178">
        <f>IF(N300="zákl. přenesená",J300,0)</f>
        <v>0</v>
      </c>
      <c r="BH300" s="178">
        <f>IF(N300="sníž. přenesená",J300,0)</f>
        <v>0</v>
      </c>
      <c r="BI300" s="178">
        <f>IF(N300="nulová",J300,0)</f>
        <v>0</v>
      </c>
      <c r="BJ300" s="20" t="s">
        <v>83</v>
      </c>
      <c r="BK300" s="178">
        <f>ROUND(I300*H300,2)</f>
        <v>0</v>
      </c>
      <c r="BL300" s="20" t="s">
        <v>132</v>
      </c>
      <c r="BM300" s="177" t="s">
        <v>384</v>
      </c>
    </row>
    <row r="301" s="2" customFormat="1">
      <c r="A301" s="39"/>
      <c r="B301" s="40"/>
      <c r="C301" s="39"/>
      <c r="D301" s="179" t="s">
        <v>134</v>
      </c>
      <c r="E301" s="39"/>
      <c r="F301" s="180" t="s">
        <v>383</v>
      </c>
      <c r="G301" s="39"/>
      <c r="H301" s="39"/>
      <c r="I301" s="181"/>
      <c r="J301" s="39"/>
      <c r="K301" s="39"/>
      <c r="L301" s="40"/>
      <c r="M301" s="182"/>
      <c r="N301" s="183"/>
      <c r="O301" s="73"/>
      <c r="P301" s="73"/>
      <c r="Q301" s="73"/>
      <c r="R301" s="73"/>
      <c r="S301" s="73"/>
      <c r="T301" s="7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20" t="s">
        <v>134</v>
      </c>
      <c r="AU301" s="20" t="s">
        <v>85</v>
      </c>
    </row>
    <row r="302" s="2" customFormat="1">
      <c r="A302" s="39"/>
      <c r="B302" s="40"/>
      <c r="C302" s="39"/>
      <c r="D302" s="179" t="s">
        <v>135</v>
      </c>
      <c r="E302" s="39"/>
      <c r="F302" s="184" t="s">
        <v>385</v>
      </c>
      <c r="G302" s="39"/>
      <c r="H302" s="39"/>
      <c r="I302" s="181"/>
      <c r="J302" s="39"/>
      <c r="K302" s="39"/>
      <c r="L302" s="40"/>
      <c r="M302" s="182"/>
      <c r="N302" s="183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135</v>
      </c>
      <c r="AU302" s="20" t="s">
        <v>85</v>
      </c>
    </row>
    <row r="303" s="2" customFormat="1">
      <c r="A303" s="39"/>
      <c r="B303" s="40"/>
      <c r="C303" s="39"/>
      <c r="D303" s="179" t="s">
        <v>331</v>
      </c>
      <c r="E303" s="39"/>
      <c r="F303" s="184" t="s">
        <v>386</v>
      </c>
      <c r="G303" s="39"/>
      <c r="H303" s="39"/>
      <c r="I303" s="181"/>
      <c r="J303" s="39"/>
      <c r="K303" s="39"/>
      <c r="L303" s="40"/>
      <c r="M303" s="182"/>
      <c r="N303" s="183"/>
      <c r="O303" s="73"/>
      <c r="P303" s="73"/>
      <c r="Q303" s="73"/>
      <c r="R303" s="73"/>
      <c r="S303" s="73"/>
      <c r="T303" s="74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20" t="s">
        <v>331</v>
      </c>
      <c r="AU303" s="20" t="s">
        <v>85</v>
      </c>
    </row>
    <row r="304" s="13" customFormat="1">
      <c r="A304" s="13"/>
      <c r="B304" s="185"/>
      <c r="C304" s="13"/>
      <c r="D304" s="179" t="s">
        <v>137</v>
      </c>
      <c r="E304" s="186" t="s">
        <v>3</v>
      </c>
      <c r="F304" s="187" t="s">
        <v>298</v>
      </c>
      <c r="G304" s="13"/>
      <c r="H304" s="188">
        <v>6530</v>
      </c>
      <c r="I304" s="189"/>
      <c r="J304" s="13"/>
      <c r="K304" s="13"/>
      <c r="L304" s="185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6" t="s">
        <v>137</v>
      </c>
      <c r="AU304" s="186" t="s">
        <v>85</v>
      </c>
      <c r="AV304" s="13" t="s">
        <v>85</v>
      </c>
      <c r="AW304" s="13" t="s">
        <v>38</v>
      </c>
      <c r="AX304" s="13" t="s">
        <v>75</v>
      </c>
      <c r="AY304" s="186" t="s">
        <v>125</v>
      </c>
    </row>
    <row r="305" s="13" customFormat="1">
      <c r="A305" s="13"/>
      <c r="B305" s="185"/>
      <c r="C305" s="13"/>
      <c r="D305" s="179" t="s">
        <v>137</v>
      </c>
      <c r="E305" s="186" t="s">
        <v>3</v>
      </c>
      <c r="F305" s="187" t="s">
        <v>215</v>
      </c>
      <c r="G305" s="13"/>
      <c r="H305" s="188">
        <v>155</v>
      </c>
      <c r="I305" s="189"/>
      <c r="J305" s="13"/>
      <c r="K305" s="13"/>
      <c r="L305" s="185"/>
      <c r="M305" s="190"/>
      <c r="N305" s="191"/>
      <c r="O305" s="191"/>
      <c r="P305" s="191"/>
      <c r="Q305" s="191"/>
      <c r="R305" s="191"/>
      <c r="S305" s="191"/>
      <c r="T305" s="19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6" t="s">
        <v>137</v>
      </c>
      <c r="AU305" s="186" t="s">
        <v>85</v>
      </c>
      <c r="AV305" s="13" t="s">
        <v>85</v>
      </c>
      <c r="AW305" s="13" t="s">
        <v>38</v>
      </c>
      <c r="AX305" s="13" t="s">
        <v>75</v>
      </c>
      <c r="AY305" s="186" t="s">
        <v>125</v>
      </c>
    </row>
    <row r="306" s="14" customFormat="1">
      <c r="A306" s="14"/>
      <c r="B306" s="193"/>
      <c r="C306" s="14"/>
      <c r="D306" s="179" t="s">
        <v>137</v>
      </c>
      <c r="E306" s="194" t="s">
        <v>3</v>
      </c>
      <c r="F306" s="195" t="s">
        <v>157</v>
      </c>
      <c r="G306" s="14"/>
      <c r="H306" s="196">
        <v>6685</v>
      </c>
      <c r="I306" s="197"/>
      <c r="J306" s="14"/>
      <c r="K306" s="14"/>
      <c r="L306" s="193"/>
      <c r="M306" s="198"/>
      <c r="N306" s="199"/>
      <c r="O306" s="199"/>
      <c r="P306" s="199"/>
      <c r="Q306" s="199"/>
      <c r="R306" s="199"/>
      <c r="S306" s="199"/>
      <c r="T306" s="20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4" t="s">
        <v>137</v>
      </c>
      <c r="AU306" s="194" t="s">
        <v>85</v>
      </c>
      <c r="AV306" s="14" t="s">
        <v>132</v>
      </c>
      <c r="AW306" s="14" t="s">
        <v>38</v>
      </c>
      <c r="AX306" s="14" t="s">
        <v>83</v>
      </c>
      <c r="AY306" s="194" t="s">
        <v>125</v>
      </c>
    </row>
    <row r="307" s="2" customFormat="1" ht="16.5" customHeight="1">
      <c r="A307" s="39"/>
      <c r="B307" s="165"/>
      <c r="C307" s="166" t="s">
        <v>387</v>
      </c>
      <c r="D307" s="166" t="s">
        <v>127</v>
      </c>
      <c r="E307" s="167" t="s">
        <v>388</v>
      </c>
      <c r="F307" s="168" t="s">
        <v>389</v>
      </c>
      <c r="G307" s="169" t="s">
        <v>213</v>
      </c>
      <c r="H307" s="170">
        <v>6685</v>
      </c>
      <c r="I307" s="171"/>
      <c r="J307" s="172">
        <f>ROUND(I307*H307,2)</f>
        <v>0</v>
      </c>
      <c r="K307" s="168" t="s">
        <v>131</v>
      </c>
      <c r="L307" s="40"/>
      <c r="M307" s="173" t="s">
        <v>3</v>
      </c>
      <c r="N307" s="174" t="s">
        <v>46</v>
      </c>
      <c r="O307" s="73"/>
      <c r="P307" s="175">
        <f>O307*H307</f>
        <v>0</v>
      </c>
      <c r="Q307" s="175">
        <v>0</v>
      </c>
      <c r="R307" s="175">
        <f>Q307*H307</f>
        <v>0</v>
      </c>
      <c r="S307" s="175">
        <v>0</v>
      </c>
      <c r="T307" s="17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177" t="s">
        <v>132</v>
      </c>
      <c r="AT307" s="177" t="s">
        <v>127</v>
      </c>
      <c r="AU307" s="177" t="s">
        <v>85</v>
      </c>
      <c r="AY307" s="20" t="s">
        <v>125</v>
      </c>
      <c r="BE307" s="178">
        <f>IF(N307="základní",J307,0)</f>
        <v>0</v>
      </c>
      <c r="BF307" s="178">
        <f>IF(N307="snížená",J307,0)</f>
        <v>0</v>
      </c>
      <c r="BG307" s="178">
        <f>IF(N307="zákl. přenesená",J307,0)</f>
        <v>0</v>
      </c>
      <c r="BH307" s="178">
        <f>IF(N307="sníž. přenesená",J307,0)</f>
        <v>0</v>
      </c>
      <c r="BI307" s="178">
        <f>IF(N307="nulová",J307,0)</f>
        <v>0</v>
      </c>
      <c r="BJ307" s="20" t="s">
        <v>83</v>
      </c>
      <c r="BK307" s="178">
        <f>ROUND(I307*H307,2)</f>
        <v>0</v>
      </c>
      <c r="BL307" s="20" t="s">
        <v>132</v>
      </c>
      <c r="BM307" s="177" t="s">
        <v>390</v>
      </c>
    </row>
    <row r="308" s="2" customFormat="1">
      <c r="A308" s="39"/>
      <c r="B308" s="40"/>
      <c r="C308" s="39"/>
      <c r="D308" s="179" t="s">
        <v>134</v>
      </c>
      <c r="E308" s="39"/>
      <c r="F308" s="180" t="s">
        <v>389</v>
      </c>
      <c r="G308" s="39"/>
      <c r="H308" s="39"/>
      <c r="I308" s="181"/>
      <c r="J308" s="39"/>
      <c r="K308" s="39"/>
      <c r="L308" s="40"/>
      <c r="M308" s="182"/>
      <c r="N308" s="183"/>
      <c r="O308" s="73"/>
      <c r="P308" s="73"/>
      <c r="Q308" s="73"/>
      <c r="R308" s="73"/>
      <c r="S308" s="73"/>
      <c r="T308" s="74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20" t="s">
        <v>134</v>
      </c>
      <c r="AU308" s="20" t="s">
        <v>85</v>
      </c>
    </row>
    <row r="309" s="2" customFormat="1">
      <c r="A309" s="39"/>
      <c r="B309" s="40"/>
      <c r="C309" s="39"/>
      <c r="D309" s="179" t="s">
        <v>135</v>
      </c>
      <c r="E309" s="39"/>
      <c r="F309" s="184" t="s">
        <v>391</v>
      </c>
      <c r="G309" s="39"/>
      <c r="H309" s="39"/>
      <c r="I309" s="181"/>
      <c r="J309" s="39"/>
      <c r="K309" s="39"/>
      <c r="L309" s="40"/>
      <c r="M309" s="182"/>
      <c r="N309" s="183"/>
      <c r="O309" s="73"/>
      <c r="P309" s="73"/>
      <c r="Q309" s="73"/>
      <c r="R309" s="73"/>
      <c r="S309" s="73"/>
      <c r="T309" s="7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20" t="s">
        <v>135</v>
      </c>
      <c r="AU309" s="20" t="s">
        <v>85</v>
      </c>
    </row>
    <row r="310" s="2" customFormat="1">
      <c r="A310" s="39"/>
      <c r="B310" s="40"/>
      <c r="C310" s="39"/>
      <c r="D310" s="179" t="s">
        <v>331</v>
      </c>
      <c r="E310" s="39"/>
      <c r="F310" s="184" t="s">
        <v>392</v>
      </c>
      <c r="G310" s="39"/>
      <c r="H310" s="39"/>
      <c r="I310" s="181"/>
      <c r="J310" s="39"/>
      <c r="K310" s="39"/>
      <c r="L310" s="40"/>
      <c r="M310" s="182"/>
      <c r="N310" s="183"/>
      <c r="O310" s="73"/>
      <c r="P310" s="73"/>
      <c r="Q310" s="73"/>
      <c r="R310" s="73"/>
      <c r="S310" s="73"/>
      <c r="T310" s="74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20" t="s">
        <v>331</v>
      </c>
      <c r="AU310" s="20" t="s">
        <v>85</v>
      </c>
    </row>
    <row r="311" s="13" customFormat="1">
      <c r="A311" s="13"/>
      <c r="B311" s="185"/>
      <c r="C311" s="13"/>
      <c r="D311" s="179" t="s">
        <v>137</v>
      </c>
      <c r="E311" s="186" t="s">
        <v>3</v>
      </c>
      <c r="F311" s="187" t="s">
        <v>298</v>
      </c>
      <c r="G311" s="13"/>
      <c r="H311" s="188">
        <v>6530</v>
      </c>
      <c r="I311" s="189"/>
      <c r="J311" s="13"/>
      <c r="K311" s="13"/>
      <c r="L311" s="185"/>
      <c r="M311" s="190"/>
      <c r="N311" s="191"/>
      <c r="O311" s="191"/>
      <c r="P311" s="191"/>
      <c r="Q311" s="191"/>
      <c r="R311" s="191"/>
      <c r="S311" s="191"/>
      <c r="T311" s="19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6" t="s">
        <v>137</v>
      </c>
      <c r="AU311" s="186" t="s">
        <v>85</v>
      </c>
      <c r="AV311" s="13" t="s">
        <v>85</v>
      </c>
      <c r="AW311" s="13" t="s">
        <v>38</v>
      </c>
      <c r="AX311" s="13" t="s">
        <v>75</v>
      </c>
      <c r="AY311" s="186" t="s">
        <v>125</v>
      </c>
    </row>
    <row r="312" s="13" customFormat="1">
      <c r="A312" s="13"/>
      <c r="B312" s="185"/>
      <c r="C312" s="13"/>
      <c r="D312" s="179" t="s">
        <v>137</v>
      </c>
      <c r="E312" s="186" t="s">
        <v>3</v>
      </c>
      <c r="F312" s="187" t="s">
        <v>215</v>
      </c>
      <c r="G312" s="13"/>
      <c r="H312" s="188">
        <v>155</v>
      </c>
      <c r="I312" s="189"/>
      <c r="J312" s="13"/>
      <c r="K312" s="13"/>
      <c r="L312" s="185"/>
      <c r="M312" s="190"/>
      <c r="N312" s="191"/>
      <c r="O312" s="191"/>
      <c r="P312" s="191"/>
      <c r="Q312" s="191"/>
      <c r="R312" s="191"/>
      <c r="S312" s="191"/>
      <c r="T312" s="19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6" t="s">
        <v>137</v>
      </c>
      <c r="AU312" s="186" t="s">
        <v>85</v>
      </c>
      <c r="AV312" s="13" t="s">
        <v>85</v>
      </c>
      <c r="AW312" s="13" t="s">
        <v>38</v>
      </c>
      <c r="AX312" s="13" t="s">
        <v>75</v>
      </c>
      <c r="AY312" s="186" t="s">
        <v>125</v>
      </c>
    </row>
    <row r="313" s="14" customFormat="1">
      <c r="A313" s="14"/>
      <c r="B313" s="193"/>
      <c r="C313" s="14"/>
      <c r="D313" s="179" t="s">
        <v>137</v>
      </c>
      <c r="E313" s="194" t="s">
        <v>3</v>
      </c>
      <c r="F313" s="195" t="s">
        <v>157</v>
      </c>
      <c r="G313" s="14"/>
      <c r="H313" s="196">
        <v>6685</v>
      </c>
      <c r="I313" s="197"/>
      <c r="J313" s="14"/>
      <c r="K313" s="14"/>
      <c r="L313" s="193"/>
      <c r="M313" s="198"/>
      <c r="N313" s="199"/>
      <c r="O313" s="199"/>
      <c r="P313" s="199"/>
      <c r="Q313" s="199"/>
      <c r="R313" s="199"/>
      <c r="S313" s="199"/>
      <c r="T313" s="20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4" t="s">
        <v>137</v>
      </c>
      <c r="AU313" s="194" t="s">
        <v>85</v>
      </c>
      <c r="AV313" s="14" t="s">
        <v>132</v>
      </c>
      <c r="AW313" s="14" t="s">
        <v>38</v>
      </c>
      <c r="AX313" s="14" t="s">
        <v>83</v>
      </c>
      <c r="AY313" s="194" t="s">
        <v>125</v>
      </c>
    </row>
    <row r="314" s="2" customFormat="1" ht="16.5" customHeight="1">
      <c r="A314" s="39"/>
      <c r="B314" s="165"/>
      <c r="C314" s="166" t="s">
        <v>393</v>
      </c>
      <c r="D314" s="166" t="s">
        <v>127</v>
      </c>
      <c r="E314" s="167" t="s">
        <v>394</v>
      </c>
      <c r="F314" s="168" t="s">
        <v>395</v>
      </c>
      <c r="G314" s="169" t="s">
        <v>213</v>
      </c>
      <c r="H314" s="170">
        <v>6685</v>
      </c>
      <c r="I314" s="171"/>
      <c r="J314" s="172">
        <f>ROUND(I314*H314,2)</f>
        <v>0</v>
      </c>
      <c r="K314" s="168" t="s">
        <v>131</v>
      </c>
      <c r="L314" s="40"/>
      <c r="M314" s="173" t="s">
        <v>3</v>
      </c>
      <c r="N314" s="174" t="s">
        <v>46</v>
      </c>
      <c r="O314" s="73"/>
      <c r="P314" s="175">
        <f>O314*H314</f>
        <v>0</v>
      </c>
      <c r="Q314" s="175">
        <v>0</v>
      </c>
      <c r="R314" s="175">
        <f>Q314*H314</f>
        <v>0</v>
      </c>
      <c r="S314" s="175">
        <v>0</v>
      </c>
      <c r="T314" s="17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77" t="s">
        <v>132</v>
      </c>
      <c r="AT314" s="177" t="s">
        <v>127</v>
      </c>
      <c r="AU314" s="177" t="s">
        <v>85</v>
      </c>
      <c r="AY314" s="20" t="s">
        <v>125</v>
      </c>
      <c r="BE314" s="178">
        <f>IF(N314="základní",J314,0)</f>
        <v>0</v>
      </c>
      <c r="BF314" s="178">
        <f>IF(N314="snížená",J314,0)</f>
        <v>0</v>
      </c>
      <c r="BG314" s="178">
        <f>IF(N314="zákl. přenesená",J314,0)</f>
        <v>0</v>
      </c>
      <c r="BH314" s="178">
        <f>IF(N314="sníž. přenesená",J314,0)</f>
        <v>0</v>
      </c>
      <c r="BI314" s="178">
        <f>IF(N314="nulová",J314,0)</f>
        <v>0</v>
      </c>
      <c r="BJ314" s="20" t="s">
        <v>83</v>
      </c>
      <c r="BK314" s="178">
        <f>ROUND(I314*H314,2)</f>
        <v>0</v>
      </c>
      <c r="BL314" s="20" t="s">
        <v>132</v>
      </c>
      <c r="BM314" s="177" t="s">
        <v>396</v>
      </c>
    </row>
    <row r="315" s="2" customFormat="1">
      <c r="A315" s="39"/>
      <c r="B315" s="40"/>
      <c r="C315" s="39"/>
      <c r="D315" s="179" t="s">
        <v>134</v>
      </c>
      <c r="E315" s="39"/>
      <c r="F315" s="180" t="s">
        <v>395</v>
      </c>
      <c r="G315" s="39"/>
      <c r="H315" s="39"/>
      <c r="I315" s="181"/>
      <c r="J315" s="39"/>
      <c r="K315" s="39"/>
      <c r="L315" s="40"/>
      <c r="M315" s="182"/>
      <c r="N315" s="183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134</v>
      </c>
      <c r="AU315" s="20" t="s">
        <v>85</v>
      </c>
    </row>
    <row r="316" s="2" customFormat="1">
      <c r="A316" s="39"/>
      <c r="B316" s="40"/>
      <c r="C316" s="39"/>
      <c r="D316" s="179" t="s">
        <v>135</v>
      </c>
      <c r="E316" s="39"/>
      <c r="F316" s="184" t="s">
        <v>391</v>
      </c>
      <c r="G316" s="39"/>
      <c r="H316" s="39"/>
      <c r="I316" s="181"/>
      <c r="J316" s="39"/>
      <c r="K316" s="39"/>
      <c r="L316" s="40"/>
      <c r="M316" s="182"/>
      <c r="N316" s="183"/>
      <c r="O316" s="73"/>
      <c r="P316" s="73"/>
      <c r="Q316" s="73"/>
      <c r="R316" s="73"/>
      <c r="S316" s="73"/>
      <c r="T316" s="74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20" t="s">
        <v>135</v>
      </c>
      <c r="AU316" s="20" t="s">
        <v>85</v>
      </c>
    </row>
    <row r="317" s="2" customFormat="1">
      <c r="A317" s="39"/>
      <c r="B317" s="40"/>
      <c r="C317" s="39"/>
      <c r="D317" s="179" t="s">
        <v>331</v>
      </c>
      <c r="E317" s="39"/>
      <c r="F317" s="184" t="s">
        <v>397</v>
      </c>
      <c r="G317" s="39"/>
      <c r="H317" s="39"/>
      <c r="I317" s="181"/>
      <c r="J317" s="39"/>
      <c r="K317" s="39"/>
      <c r="L317" s="40"/>
      <c r="M317" s="182"/>
      <c r="N317" s="183"/>
      <c r="O317" s="73"/>
      <c r="P317" s="73"/>
      <c r="Q317" s="73"/>
      <c r="R317" s="73"/>
      <c r="S317" s="73"/>
      <c r="T317" s="74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20" t="s">
        <v>331</v>
      </c>
      <c r="AU317" s="20" t="s">
        <v>85</v>
      </c>
    </row>
    <row r="318" s="13" customFormat="1">
      <c r="A318" s="13"/>
      <c r="B318" s="185"/>
      <c r="C318" s="13"/>
      <c r="D318" s="179" t="s">
        <v>137</v>
      </c>
      <c r="E318" s="186" t="s">
        <v>3</v>
      </c>
      <c r="F318" s="187" t="s">
        <v>298</v>
      </c>
      <c r="G318" s="13"/>
      <c r="H318" s="188">
        <v>6530</v>
      </c>
      <c r="I318" s="189"/>
      <c r="J318" s="13"/>
      <c r="K318" s="13"/>
      <c r="L318" s="185"/>
      <c r="M318" s="190"/>
      <c r="N318" s="191"/>
      <c r="O318" s="191"/>
      <c r="P318" s="191"/>
      <c r="Q318" s="191"/>
      <c r="R318" s="191"/>
      <c r="S318" s="191"/>
      <c r="T318" s="19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6" t="s">
        <v>137</v>
      </c>
      <c r="AU318" s="186" t="s">
        <v>85</v>
      </c>
      <c r="AV318" s="13" t="s">
        <v>85</v>
      </c>
      <c r="AW318" s="13" t="s">
        <v>38</v>
      </c>
      <c r="AX318" s="13" t="s">
        <v>75</v>
      </c>
      <c r="AY318" s="186" t="s">
        <v>125</v>
      </c>
    </row>
    <row r="319" s="13" customFormat="1">
      <c r="A319" s="13"/>
      <c r="B319" s="185"/>
      <c r="C319" s="13"/>
      <c r="D319" s="179" t="s">
        <v>137</v>
      </c>
      <c r="E319" s="186" t="s">
        <v>3</v>
      </c>
      <c r="F319" s="187" t="s">
        <v>215</v>
      </c>
      <c r="G319" s="13"/>
      <c r="H319" s="188">
        <v>155</v>
      </c>
      <c r="I319" s="189"/>
      <c r="J319" s="13"/>
      <c r="K319" s="13"/>
      <c r="L319" s="185"/>
      <c r="M319" s="190"/>
      <c r="N319" s="191"/>
      <c r="O319" s="191"/>
      <c r="P319" s="191"/>
      <c r="Q319" s="191"/>
      <c r="R319" s="191"/>
      <c r="S319" s="191"/>
      <c r="T319" s="19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6" t="s">
        <v>137</v>
      </c>
      <c r="AU319" s="186" t="s">
        <v>85</v>
      </c>
      <c r="AV319" s="13" t="s">
        <v>85</v>
      </c>
      <c r="AW319" s="13" t="s">
        <v>38</v>
      </c>
      <c r="AX319" s="13" t="s">
        <v>75</v>
      </c>
      <c r="AY319" s="186" t="s">
        <v>125</v>
      </c>
    </row>
    <row r="320" s="14" customFormat="1">
      <c r="A320" s="14"/>
      <c r="B320" s="193"/>
      <c r="C320" s="14"/>
      <c r="D320" s="179" t="s">
        <v>137</v>
      </c>
      <c r="E320" s="194" t="s">
        <v>3</v>
      </c>
      <c r="F320" s="195" t="s">
        <v>157</v>
      </c>
      <c r="G320" s="14"/>
      <c r="H320" s="196">
        <v>6685</v>
      </c>
      <c r="I320" s="197"/>
      <c r="J320" s="14"/>
      <c r="K320" s="14"/>
      <c r="L320" s="193"/>
      <c r="M320" s="198"/>
      <c r="N320" s="199"/>
      <c r="O320" s="199"/>
      <c r="P320" s="199"/>
      <c r="Q320" s="199"/>
      <c r="R320" s="199"/>
      <c r="S320" s="199"/>
      <c r="T320" s="20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4" t="s">
        <v>137</v>
      </c>
      <c r="AU320" s="194" t="s">
        <v>85</v>
      </c>
      <c r="AV320" s="14" t="s">
        <v>132</v>
      </c>
      <c r="AW320" s="14" t="s">
        <v>38</v>
      </c>
      <c r="AX320" s="14" t="s">
        <v>83</v>
      </c>
      <c r="AY320" s="194" t="s">
        <v>125</v>
      </c>
    </row>
    <row r="321" s="2" customFormat="1" ht="16.5" customHeight="1">
      <c r="A321" s="39"/>
      <c r="B321" s="165"/>
      <c r="C321" s="166" t="s">
        <v>398</v>
      </c>
      <c r="D321" s="166" t="s">
        <v>127</v>
      </c>
      <c r="E321" s="167" t="s">
        <v>399</v>
      </c>
      <c r="F321" s="168" t="s">
        <v>400</v>
      </c>
      <c r="G321" s="169" t="s">
        <v>213</v>
      </c>
      <c r="H321" s="170">
        <v>55</v>
      </c>
      <c r="I321" s="171"/>
      <c r="J321" s="172">
        <f>ROUND(I321*H321,2)</f>
        <v>0</v>
      </c>
      <c r="K321" s="168" t="s">
        <v>131</v>
      </c>
      <c r="L321" s="40"/>
      <c r="M321" s="173" t="s">
        <v>3</v>
      </c>
      <c r="N321" s="174" t="s">
        <v>46</v>
      </c>
      <c r="O321" s="73"/>
      <c r="P321" s="175">
        <f>O321*H321</f>
        <v>0</v>
      </c>
      <c r="Q321" s="175">
        <v>0</v>
      </c>
      <c r="R321" s="175">
        <f>Q321*H321</f>
        <v>0</v>
      </c>
      <c r="S321" s="175">
        <v>0</v>
      </c>
      <c r="T321" s="17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77" t="s">
        <v>132</v>
      </c>
      <c r="AT321" s="177" t="s">
        <v>127</v>
      </c>
      <c r="AU321" s="177" t="s">
        <v>85</v>
      </c>
      <c r="AY321" s="20" t="s">
        <v>125</v>
      </c>
      <c r="BE321" s="178">
        <f>IF(N321="základní",J321,0)</f>
        <v>0</v>
      </c>
      <c r="BF321" s="178">
        <f>IF(N321="snížená",J321,0)</f>
        <v>0</v>
      </c>
      <c r="BG321" s="178">
        <f>IF(N321="zákl. přenesená",J321,0)</f>
        <v>0</v>
      </c>
      <c r="BH321" s="178">
        <f>IF(N321="sníž. přenesená",J321,0)</f>
        <v>0</v>
      </c>
      <c r="BI321" s="178">
        <f>IF(N321="nulová",J321,0)</f>
        <v>0</v>
      </c>
      <c r="BJ321" s="20" t="s">
        <v>83</v>
      </c>
      <c r="BK321" s="178">
        <f>ROUND(I321*H321,2)</f>
        <v>0</v>
      </c>
      <c r="BL321" s="20" t="s">
        <v>132</v>
      </c>
      <c r="BM321" s="177" t="s">
        <v>401</v>
      </c>
    </row>
    <row r="322" s="2" customFormat="1">
      <c r="A322" s="39"/>
      <c r="B322" s="40"/>
      <c r="C322" s="39"/>
      <c r="D322" s="179" t="s">
        <v>134</v>
      </c>
      <c r="E322" s="39"/>
      <c r="F322" s="180" t="s">
        <v>400</v>
      </c>
      <c r="G322" s="39"/>
      <c r="H322" s="39"/>
      <c r="I322" s="181"/>
      <c r="J322" s="39"/>
      <c r="K322" s="39"/>
      <c r="L322" s="40"/>
      <c r="M322" s="182"/>
      <c r="N322" s="183"/>
      <c r="O322" s="73"/>
      <c r="P322" s="73"/>
      <c r="Q322" s="73"/>
      <c r="R322" s="73"/>
      <c r="S322" s="73"/>
      <c r="T322" s="74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20" t="s">
        <v>134</v>
      </c>
      <c r="AU322" s="20" t="s">
        <v>85</v>
      </c>
    </row>
    <row r="323" s="2" customFormat="1">
      <c r="A323" s="39"/>
      <c r="B323" s="40"/>
      <c r="C323" s="39"/>
      <c r="D323" s="179" t="s">
        <v>135</v>
      </c>
      <c r="E323" s="39"/>
      <c r="F323" s="184" t="s">
        <v>402</v>
      </c>
      <c r="G323" s="39"/>
      <c r="H323" s="39"/>
      <c r="I323" s="181"/>
      <c r="J323" s="39"/>
      <c r="K323" s="39"/>
      <c r="L323" s="40"/>
      <c r="M323" s="182"/>
      <c r="N323" s="183"/>
      <c r="O323" s="73"/>
      <c r="P323" s="73"/>
      <c r="Q323" s="73"/>
      <c r="R323" s="73"/>
      <c r="S323" s="73"/>
      <c r="T323" s="74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20" t="s">
        <v>135</v>
      </c>
      <c r="AU323" s="20" t="s">
        <v>85</v>
      </c>
    </row>
    <row r="324" s="13" customFormat="1">
      <c r="A324" s="13"/>
      <c r="B324" s="185"/>
      <c r="C324" s="13"/>
      <c r="D324" s="179" t="s">
        <v>137</v>
      </c>
      <c r="E324" s="186" t="s">
        <v>3</v>
      </c>
      <c r="F324" s="187" t="s">
        <v>403</v>
      </c>
      <c r="G324" s="13"/>
      <c r="H324" s="188">
        <v>55</v>
      </c>
      <c r="I324" s="189"/>
      <c r="J324" s="13"/>
      <c r="K324" s="13"/>
      <c r="L324" s="185"/>
      <c r="M324" s="190"/>
      <c r="N324" s="191"/>
      <c r="O324" s="191"/>
      <c r="P324" s="191"/>
      <c r="Q324" s="191"/>
      <c r="R324" s="191"/>
      <c r="S324" s="191"/>
      <c r="T324" s="19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6" t="s">
        <v>137</v>
      </c>
      <c r="AU324" s="186" t="s">
        <v>85</v>
      </c>
      <c r="AV324" s="13" t="s">
        <v>85</v>
      </c>
      <c r="AW324" s="13" t="s">
        <v>38</v>
      </c>
      <c r="AX324" s="13" t="s">
        <v>83</v>
      </c>
      <c r="AY324" s="186" t="s">
        <v>125</v>
      </c>
    </row>
    <row r="325" s="2" customFormat="1" ht="16.5" customHeight="1">
      <c r="A325" s="39"/>
      <c r="B325" s="165"/>
      <c r="C325" s="166" t="s">
        <v>404</v>
      </c>
      <c r="D325" s="166" t="s">
        <v>127</v>
      </c>
      <c r="E325" s="167" t="s">
        <v>405</v>
      </c>
      <c r="F325" s="168" t="s">
        <v>406</v>
      </c>
      <c r="G325" s="169" t="s">
        <v>213</v>
      </c>
      <c r="H325" s="170">
        <v>185</v>
      </c>
      <c r="I325" s="171"/>
      <c r="J325" s="172">
        <f>ROUND(I325*H325,2)</f>
        <v>0</v>
      </c>
      <c r="K325" s="168" t="s">
        <v>131</v>
      </c>
      <c r="L325" s="40"/>
      <c r="M325" s="173" t="s">
        <v>3</v>
      </c>
      <c r="N325" s="174" t="s">
        <v>46</v>
      </c>
      <c r="O325" s="73"/>
      <c r="P325" s="175">
        <f>O325*H325</f>
        <v>0</v>
      </c>
      <c r="Q325" s="175">
        <v>0</v>
      </c>
      <c r="R325" s="175">
        <f>Q325*H325</f>
        <v>0</v>
      </c>
      <c r="S325" s="175">
        <v>0</v>
      </c>
      <c r="T325" s="17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77" t="s">
        <v>132</v>
      </c>
      <c r="AT325" s="177" t="s">
        <v>127</v>
      </c>
      <c r="AU325" s="177" t="s">
        <v>85</v>
      </c>
      <c r="AY325" s="20" t="s">
        <v>125</v>
      </c>
      <c r="BE325" s="178">
        <f>IF(N325="základní",J325,0)</f>
        <v>0</v>
      </c>
      <c r="BF325" s="178">
        <f>IF(N325="snížená",J325,0)</f>
        <v>0</v>
      </c>
      <c r="BG325" s="178">
        <f>IF(N325="zákl. přenesená",J325,0)</f>
        <v>0</v>
      </c>
      <c r="BH325" s="178">
        <f>IF(N325="sníž. přenesená",J325,0)</f>
        <v>0</v>
      </c>
      <c r="BI325" s="178">
        <f>IF(N325="nulová",J325,0)</f>
        <v>0</v>
      </c>
      <c r="BJ325" s="20" t="s">
        <v>83</v>
      </c>
      <c r="BK325" s="178">
        <f>ROUND(I325*H325,2)</f>
        <v>0</v>
      </c>
      <c r="BL325" s="20" t="s">
        <v>132</v>
      </c>
      <c r="BM325" s="177" t="s">
        <v>407</v>
      </c>
    </row>
    <row r="326" s="2" customFormat="1">
      <c r="A326" s="39"/>
      <c r="B326" s="40"/>
      <c r="C326" s="39"/>
      <c r="D326" s="179" t="s">
        <v>134</v>
      </c>
      <c r="E326" s="39"/>
      <c r="F326" s="180" t="s">
        <v>406</v>
      </c>
      <c r="G326" s="39"/>
      <c r="H326" s="39"/>
      <c r="I326" s="181"/>
      <c r="J326" s="39"/>
      <c r="K326" s="39"/>
      <c r="L326" s="40"/>
      <c r="M326" s="182"/>
      <c r="N326" s="183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134</v>
      </c>
      <c r="AU326" s="20" t="s">
        <v>85</v>
      </c>
    </row>
    <row r="327" s="2" customFormat="1">
      <c r="A327" s="39"/>
      <c r="B327" s="40"/>
      <c r="C327" s="39"/>
      <c r="D327" s="179" t="s">
        <v>135</v>
      </c>
      <c r="E327" s="39"/>
      <c r="F327" s="184" t="s">
        <v>402</v>
      </c>
      <c r="G327" s="39"/>
      <c r="H327" s="39"/>
      <c r="I327" s="181"/>
      <c r="J327" s="39"/>
      <c r="K327" s="39"/>
      <c r="L327" s="40"/>
      <c r="M327" s="182"/>
      <c r="N327" s="183"/>
      <c r="O327" s="73"/>
      <c r="P327" s="73"/>
      <c r="Q327" s="73"/>
      <c r="R327" s="73"/>
      <c r="S327" s="73"/>
      <c r="T327" s="74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20" t="s">
        <v>135</v>
      </c>
      <c r="AU327" s="20" t="s">
        <v>85</v>
      </c>
    </row>
    <row r="328" s="13" customFormat="1">
      <c r="A328" s="13"/>
      <c r="B328" s="185"/>
      <c r="C328" s="13"/>
      <c r="D328" s="179" t="s">
        <v>137</v>
      </c>
      <c r="E328" s="186" t="s">
        <v>3</v>
      </c>
      <c r="F328" s="187" t="s">
        <v>300</v>
      </c>
      <c r="G328" s="13"/>
      <c r="H328" s="188">
        <v>185</v>
      </c>
      <c r="I328" s="189"/>
      <c r="J328" s="13"/>
      <c r="K328" s="13"/>
      <c r="L328" s="185"/>
      <c r="M328" s="190"/>
      <c r="N328" s="191"/>
      <c r="O328" s="191"/>
      <c r="P328" s="191"/>
      <c r="Q328" s="191"/>
      <c r="R328" s="191"/>
      <c r="S328" s="191"/>
      <c r="T328" s="19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6" t="s">
        <v>137</v>
      </c>
      <c r="AU328" s="186" t="s">
        <v>85</v>
      </c>
      <c r="AV328" s="13" t="s">
        <v>85</v>
      </c>
      <c r="AW328" s="13" t="s">
        <v>38</v>
      </c>
      <c r="AX328" s="13" t="s">
        <v>83</v>
      </c>
      <c r="AY328" s="186" t="s">
        <v>125</v>
      </c>
    </row>
    <row r="329" s="2" customFormat="1" ht="16.5" customHeight="1">
      <c r="A329" s="39"/>
      <c r="B329" s="165"/>
      <c r="C329" s="166" t="s">
        <v>408</v>
      </c>
      <c r="D329" s="166" t="s">
        <v>127</v>
      </c>
      <c r="E329" s="167" t="s">
        <v>409</v>
      </c>
      <c r="F329" s="168" t="s">
        <v>410</v>
      </c>
      <c r="G329" s="169" t="s">
        <v>213</v>
      </c>
      <c r="H329" s="170">
        <v>5</v>
      </c>
      <c r="I329" s="171"/>
      <c r="J329" s="172">
        <f>ROUND(I329*H329,2)</f>
        <v>0</v>
      </c>
      <c r="K329" s="168" t="s">
        <v>131</v>
      </c>
      <c r="L329" s="40"/>
      <c r="M329" s="173" t="s">
        <v>3</v>
      </c>
      <c r="N329" s="174" t="s">
        <v>46</v>
      </c>
      <c r="O329" s="73"/>
      <c r="P329" s="175">
        <f>O329*H329</f>
        <v>0</v>
      </c>
      <c r="Q329" s="175">
        <v>0</v>
      </c>
      <c r="R329" s="175">
        <f>Q329*H329</f>
        <v>0</v>
      </c>
      <c r="S329" s="175">
        <v>0</v>
      </c>
      <c r="T329" s="17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177" t="s">
        <v>132</v>
      </c>
      <c r="AT329" s="177" t="s">
        <v>127</v>
      </c>
      <c r="AU329" s="177" t="s">
        <v>85</v>
      </c>
      <c r="AY329" s="20" t="s">
        <v>125</v>
      </c>
      <c r="BE329" s="178">
        <f>IF(N329="základní",J329,0)</f>
        <v>0</v>
      </c>
      <c r="BF329" s="178">
        <f>IF(N329="snížená",J329,0)</f>
        <v>0</v>
      </c>
      <c r="BG329" s="178">
        <f>IF(N329="zákl. přenesená",J329,0)</f>
        <v>0</v>
      </c>
      <c r="BH329" s="178">
        <f>IF(N329="sníž. přenesená",J329,0)</f>
        <v>0</v>
      </c>
      <c r="BI329" s="178">
        <f>IF(N329="nulová",J329,0)</f>
        <v>0</v>
      </c>
      <c r="BJ329" s="20" t="s">
        <v>83</v>
      </c>
      <c r="BK329" s="178">
        <f>ROUND(I329*H329,2)</f>
        <v>0</v>
      </c>
      <c r="BL329" s="20" t="s">
        <v>132</v>
      </c>
      <c r="BM329" s="177" t="s">
        <v>411</v>
      </c>
    </row>
    <row r="330" s="2" customFormat="1">
      <c r="A330" s="39"/>
      <c r="B330" s="40"/>
      <c r="C330" s="39"/>
      <c r="D330" s="179" t="s">
        <v>134</v>
      </c>
      <c r="E330" s="39"/>
      <c r="F330" s="180" t="s">
        <v>410</v>
      </c>
      <c r="G330" s="39"/>
      <c r="H330" s="39"/>
      <c r="I330" s="181"/>
      <c r="J330" s="39"/>
      <c r="K330" s="39"/>
      <c r="L330" s="40"/>
      <c r="M330" s="182"/>
      <c r="N330" s="183"/>
      <c r="O330" s="73"/>
      <c r="P330" s="73"/>
      <c r="Q330" s="73"/>
      <c r="R330" s="73"/>
      <c r="S330" s="73"/>
      <c r="T330" s="7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20" t="s">
        <v>134</v>
      </c>
      <c r="AU330" s="20" t="s">
        <v>85</v>
      </c>
    </row>
    <row r="331" s="2" customFormat="1">
      <c r="A331" s="39"/>
      <c r="B331" s="40"/>
      <c r="C331" s="39"/>
      <c r="D331" s="179" t="s">
        <v>135</v>
      </c>
      <c r="E331" s="39"/>
      <c r="F331" s="184" t="s">
        <v>402</v>
      </c>
      <c r="G331" s="39"/>
      <c r="H331" s="39"/>
      <c r="I331" s="181"/>
      <c r="J331" s="39"/>
      <c r="K331" s="39"/>
      <c r="L331" s="40"/>
      <c r="M331" s="182"/>
      <c r="N331" s="183"/>
      <c r="O331" s="73"/>
      <c r="P331" s="73"/>
      <c r="Q331" s="73"/>
      <c r="R331" s="73"/>
      <c r="S331" s="73"/>
      <c r="T331" s="7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20" t="s">
        <v>135</v>
      </c>
      <c r="AU331" s="20" t="s">
        <v>85</v>
      </c>
    </row>
    <row r="332" s="2" customFormat="1" ht="16.5" customHeight="1">
      <c r="A332" s="39"/>
      <c r="B332" s="165"/>
      <c r="C332" s="166" t="s">
        <v>412</v>
      </c>
      <c r="D332" s="166" t="s">
        <v>127</v>
      </c>
      <c r="E332" s="167" t="s">
        <v>413</v>
      </c>
      <c r="F332" s="168" t="s">
        <v>414</v>
      </c>
      <c r="G332" s="169" t="s">
        <v>213</v>
      </c>
      <c r="H332" s="170">
        <v>4</v>
      </c>
      <c r="I332" s="171"/>
      <c r="J332" s="172">
        <f>ROUND(I332*H332,2)</f>
        <v>0</v>
      </c>
      <c r="K332" s="168" t="s">
        <v>131</v>
      </c>
      <c r="L332" s="40"/>
      <c r="M332" s="173" t="s">
        <v>3</v>
      </c>
      <c r="N332" s="174" t="s">
        <v>46</v>
      </c>
      <c r="O332" s="73"/>
      <c r="P332" s="175">
        <f>O332*H332</f>
        <v>0</v>
      </c>
      <c r="Q332" s="175">
        <v>0</v>
      </c>
      <c r="R332" s="175">
        <f>Q332*H332</f>
        <v>0</v>
      </c>
      <c r="S332" s="175">
        <v>0</v>
      </c>
      <c r="T332" s="17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77" t="s">
        <v>132</v>
      </c>
      <c r="AT332" s="177" t="s">
        <v>127</v>
      </c>
      <c r="AU332" s="177" t="s">
        <v>85</v>
      </c>
      <c r="AY332" s="20" t="s">
        <v>125</v>
      </c>
      <c r="BE332" s="178">
        <f>IF(N332="základní",J332,0)</f>
        <v>0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20" t="s">
        <v>83</v>
      </c>
      <c r="BK332" s="178">
        <f>ROUND(I332*H332,2)</f>
        <v>0</v>
      </c>
      <c r="BL332" s="20" t="s">
        <v>132</v>
      </c>
      <c r="BM332" s="177" t="s">
        <v>415</v>
      </c>
    </row>
    <row r="333" s="2" customFormat="1">
      <c r="A333" s="39"/>
      <c r="B333" s="40"/>
      <c r="C333" s="39"/>
      <c r="D333" s="179" t="s">
        <v>134</v>
      </c>
      <c r="E333" s="39"/>
      <c r="F333" s="180" t="s">
        <v>414</v>
      </c>
      <c r="G333" s="39"/>
      <c r="H333" s="39"/>
      <c r="I333" s="181"/>
      <c r="J333" s="39"/>
      <c r="K333" s="39"/>
      <c r="L333" s="40"/>
      <c r="M333" s="182"/>
      <c r="N333" s="183"/>
      <c r="O333" s="73"/>
      <c r="P333" s="73"/>
      <c r="Q333" s="73"/>
      <c r="R333" s="73"/>
      <c r="S333" s="73"/>
      <c r="T333" s="7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20" t="s">
        <v>134</v>
      </c>
      <c r="AU333" s="20" t="s">
        <v>85</v>
      </c>
    </row>
    <row r="334" s="2" customFormat="1">
      <c r="A334" s="39"/>
      <c r="B334" s="40"/>
      <c r="C334" s="39"/>
      <c r="D334" s="179" t="s">
        <v>135</v>
      </c>
      <c r="E334" s="39"/>
      <c r="F334" s="184" t="s">
        <v>402</v>
      </c>
      <c r="G334" s="39"/>
      <c r="H334" s="39"/>
      <c r="I334" s="181"/>
      <c r="J334" s="39"/>
      <c r="K334" s="39"/>
      <c r="L334" s="40"/>
      <c r="M334" s="182"/>
      <c r="N334" s="183"/>
      <c r="O334" s="73"/>
      <c r="P334" s="73"/>
      <c r="Q334" s="73"/>
      <c r="R334" s="73"/>
      <c r="S334" s="73"/>
      <c r="T334" s="7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20" t="s">
        <v>135</v>
      </c>
      <c r="AU334" s="20" t="s">
        <v>85</v>
      </c>
    </row>
    <row r="335" s="2" customFormat="1" ht="16.5" customHeight="1">
      <c r="A335" s="39"/>
      <c r="B335" s="165"/>
      <c r="C335" s="166" t="s">
        <v>416</v>
      </c>
      <c r="D335" s="166" t="s">
        <v>127</v>
      </c>
      <c r="E335" s="167" t="s">
        <v>417</v>
      </c>
      <c r="F335" s="168" t="s">
        <v>418</v>
      </c>
      <c r="G335" s="169" t="s">
        <v>180</v>
      </c>
      <c r="H335" s="170">
        <v>1210</v>
      </c>
      <c r="I335" s="171"/>
      <c r="J335" s="172">
        <f>ROUND(I335*H335,2)</f>
        <v>0</v>
      </c>
      <c r="K335" s="168" t="s">
        <v>131</v>
      </c>
      <c r="L335" s="40"/>
      <c r="M335" s="173" t="s">
        <v>3</v>
      </c>
      <c r="N335" s="174" t="s">
        <v>46</v>
      </c>
      <c r="O335" s="73"/>
      <c r="P335" s="175">
        <f>O335*H335</f>
        <v>0</v>
      </c>
      <c r="Q335" s="175">
        <v>0</v>
      </c>
      <c r="R335" s="175">
        <f>Q335*H335</f>
        <v>0</v>
      </c>
      <c r="S335" s="175">
        <v>0</v>
      </c>
      <c r="T335" s="17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177" t="s">
        <v>132</v>
      </c>
      <c r="AT335" s="177" t="s">
        <v>127</v>
      </c>
      <c r="AU335" s="177" t="s">
        <v>85</v>
      </c>
      <c r="AY335" s="20" t="s">
        <v>125</v>
      </c>
      <c r="BE335" s="178">
        <f>IF(N335="základní",J335,0)</f>
        <v>0</v>
      </c>
      <c r="BF335" s="178">
        <f>IF(N335="snížená",J335,0)</f>
        <v>0</v>
      </c>
      <c r="BG335" s="178">
        <f>IF(N335="zákl. přenesená",J335,0)</f>
        <v>0</v>
      </c>
      <c r="BH335" s="178">
        <f>IF(N335="sníž. přenesená",J335,0)</f>
        <v>0</v>
      </c>
      <c r="BI335" s="178">
        <f>IF(N335="nulová",J335,0)</f>
        <v>0</v>
      </c>
      <c r="BJ335" s="20" t="s">
        <v>83</v>
      </c>
      <c r="BK335" s="178">
        <f>ROUND(I335*H335,2)</f>
        <v>0</v>
      </c>
      <c r="BL335" s="20" t="s">
        <v>132</v>
      </c>
      <c r="BM335" s="177" t="s">
        <v>419</v>
      </c>
    </row>
    <row r="336" s="2" customFormat="1">
      <c r="A336" s="39"/>
      <c r="B336" s="40"/>
      <c r="C336" s="39"/>
      <c r="D336" s="179" t="s">
        <v>134</v>
      </c>
      <c r="E336" s="39"/>
      <c r="F336" s="180" t="s">
        <v>418</v>
      </c>
      <c r="G336" s="39"/>
      <c r="H336" s="39"/>
      <c r="I336" s="181"/>
      <c r="J336" s="39"/>
      <c r="K336" s="39"/>
      <c r="L336" s="40"/>
      <c r="M336" s="182"/>
      <c r="N336" s="183"/>
      <c r="O336" s="73"/>
      <c r="P336" s="73"/>
      <c r="Q336" s="73"/>
      <c r="R336" s="73"/>
      <c r="S336" s="73"/>
      <c r="T336" s="7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20" t="s">
        <v>134</v>
      </c>
      <c r="AU336" s="20" t="s">
        <v>85</v>
      </c>
    </row>
    <row r="337" s="2" customFormat="1">
      <c r="A337" s="39"/>
      <c r="B337" s="40"/>
      <c r="C337" s="39"/>
      <c r="D337" s="179" t="s">
        <v>135</v>
      </c>
      <c r="E337" s="39"/>
      <c r="F337" s="184" t="s">
        <v>420</v>
      </c>
      <c r="G337" s="39"/>
      <c r="H337" s="39"/>
      <c r="I337" s="181"/>
      <c r="J337" s="39"/>
      <c r="K337" s="39"/>
      <c r="L337" s="40"/>
      <c r="M337" s="182"/>
      <c r="N337" s="183"/>
      <c r="O337" s="73"/>
      <c r="P337" s="73"/>
      <c r="Q337" s="73"/>
      <c r="R337" s="73"/>
      <c r="S337" s="73"/>
      <c r="T337" s="74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20" t="s">
        <v>135</v>
      </c>
      <c r="AU337" s="20" t="s">
        <v>85</v>
      </c>
    </row>
    <row r="338" s="13" customFormat="1">
      <c r="A338" s="13"/>
      <c r="B338" s="185"/>
      <c r="C338" s="13"/>
      <c r="D338" s="179" t="s">
        <v>137</v>
      </c>
      <c r="E338" s="186" t="s">
        <v>3</v>
      </c>
      <c r="F338" s="187" t="s">
        <v>421</v>
      </c>
      <c r="G338" s="13"/>
      <c r="H338" s="188">
        <v>350</v>
      </c>
      <c r="I338" s="189"/>
      <c r="J338" s="13"/>
      <c r="K338" s="13"/>
      <c r="L338" s="185"/>
      <c r="M338" s="190"/>
      <c r="N338" s="191"/>
      <c r="O338" s="191"/>
      <c r="P338" s="191"/>
      <c r="Q338" s="191"/>
      <c r="R338" s="191"/>
      <c r="S338" s="191"/>
      <c r="T338" s="19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6" t="s">
        <v>137</v>
      </c>
      <c r="AU338" s="186" t="s">
        <v>85</v>
      </c>
      <c r="AV338" s="13" t="s">
        <v>85</v>
      </c>
      <c r="AW338" s="13" t="s">
        <v>38</v>
      </c>
      <c r="AX338" s="13" t="s">
        <v>75</v>
      </c>
      <c r="AY338" s="186" t="s">
        <v>125</v>
      </c>
    </row>
    <row r="339" s="13" customFormat="1">
      <c r="A339" s="13"/>
      <c r="B339" s="185"/>
      <c r="C339" s="13"/>
      <c r="D339" s="179" t="s">
        <v>137</v>
      </c>
      <c r="E339" s="186" t="s">
        <v>3</v>
      </c>
      <c r="F339" s="187" t="s">
        <v>422</v>
      </c>
      <c r="G339" s="13"/>
      <c r="H339" s="188">
        <v>860</v>
      </c>
      <c r="I339" s="189"/>
      <c r="J339" s="13"/>
      <c r="K339" s="13"/>
      <c r="L339" s="185"/>
      <c r="M339" s="190"/>
      <c r="N339" s="191"/>
      <c r="O339" s="191"/>
      <c r="P339" s="191"/>
      <c r="Q339" s="191"/>
      <c r="R339" s="191"/>
      <c r="S339" s="191"/>
      <c r="T339" s="19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6" t="s">
        <v>137</v>
      </c>
      <c r="AU339" s="186" t="s">
        <v>85</v>
      </c>
      <c r="AV339" s="13" t="s">
        <v>85</v>
      </c>
      <c r="AW339" s="13" t="s">
        <v>38</v>
      </c>
      <c r="AX339" s="13" t="s">
        <v>75</v>
      </c>
      <c r="AY339" s="186" t="s">
        <v>125</v>
      </c>
    </row>
    <row r="340" s="14" customFormat="1">
      <c r="A340" s="14"/>
      <c r="B340" s="193"/>
      <c r="C340" s="14"/>
      <c r="D340" s="179" t="s">
        <v>137</v>
      </c>
      <c r="E340" s="194" t="s">
        <v>3</v>
      </c>
      <c r="F340" s="195" t="s">
        <v>157</v>
      </c>
      <c r="G340" s="14"/>
      <c r="H340" s="196">
        <v>1210</v>
      </c>
      <c r="I340" s="197"/>
      <c r="J340" s="14"/>
      <c r="K340" s="14"/>
      <c r="L340" s="193"/>
      <c r="M340" s="198"/>
      <c r="N340" s="199"/>
      <c r="O340" s="199"/>
      <c r="P340" s="199"/>
      <c r="Q340" s="199"/>
      <c r="R340" s="199"/>
      <c r="S340" s="199"/>
      <c r="T340" s="20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4" t="s">
        <v>137</v>
      </c>
      <c r="AU340" s="194" t="s">
        <v>85</v>
      </c>
      <c r="AV340" s="14" t="s">
        <v>132</v>
      </c>
      <c r="AW340" s="14" t="s">
        <v>38</v>
      </c>
      <c r="AX340" s="14" t="s">
        <v>83</v>
      </c>
      <c r="AY340" s="194" t="s">
        <v>125</v>
      </c>
    </row>
    <row r="341" s="2" customFormat="1" ht="16.5" customHeight="1">
      <c r="A341" s="39"/>
      <c r="B341" s="165"/>
      <c r="C341" s="166" t="s">
        <v>423</v>
      </c>
      <c r="D341" s="166" t="s">
        <v>127</v>
      </c>
      <c r="E341" s="167" t="s">
        <v>424</v>
      </c>
      <c r="F341" s="168" t="s">
        <v>425</v>
      </c>
      <c r="G341" s="169" t="s">
        <v>180</v>
      </c>
      <c r="H341" s="170">
        <v>430</v>
      </c>
      <c r="I341" s="171"/>
      <c r="J341" s="172">
        <f>ROUND(I341*H341,2)</f>
        <v>0</v>
      </c>
      <c r="K341" s="168" t="s">
        <v>131</v>
      </c>
      <c r="L341" s="40"/>
      <c r="M341" s="173" t="s">
        <v>3</v>
      </c>
      <c r="N341" s="174" t="s">
        <v>46</v>
      </c>
      <c r="O341" s="73"/>
      <c r="P341" s="175">
        <f>O341*H341</f>
        <v>0</v>
      </c>
      <c r="Q341" s="175">
        <v>0</v>
      </c>
      <c r="R341" s="175">
        <f>Q341*H341</f>
        <v>0</v>
      </c>
      <c r="S341" s="175">
        <v>0</v>
      </c>
      <c r="T341" s="17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177" t="s">
        <v>132</v>
      </c>
      <c r="AT341" s="177" t="s">
        <v>127</v>
      </c>
      <c r="AU341" s="177" t="s">
        <v>85</v>
      </c>
      <c r="AY341" s="20" t="s">
        <v>125</v>
      </c>
      <c r="BE341" s="178">
        <f>IF(N341="základní",J341,0)</f>
        <v>0</v>
      </c>
      <c r="BF341" s="178">
        <f>IF(N341="snížená",J341,0)</f>
        <v>0</v>
      </c>
      <c r="BG341" s="178">
        <f>IF(N341="zákl. přenesená",J341,0)</f>
        <v>0</v>
      </c>
      <c r="BH341" s="178">
        <f>IF(N341="sníž. přenesená",J341,0)</f>
        <v>0</v>
      </c>
      <c r="BI341" s="178">
        <f>IF(N341="nulová",J341,0)</f>
        <v>0</v>
      </c>
      <c r="BJ341" s="20" t="s">
        <v>83</v>
      </c>
      <c r="BK341" s="178">
        <f>ROUND(I341*H341,2)</f>
        <v>0</v>
      </c>
      <c r="BL341" s="20" t="s">
        <v>132</v>
      </c>
      <c r="BM341" s="177" t="s">
        <v>426</v>
      </c>
    </row>
    <row r="342" s="2" customFormat="1">
      <c r="A342" s="39"/>
      <c r="B342" s="40"/>
      <c r="C342" s="39"/>
      <c r="D342" s="179" t="s">
        <v>134</v>
      </c>
      <c r="E342" s="39"/>
      <c r="F342" s="180" t="s">
        <v>425</v>
      </c>
      <c r="G342" s="39"/>
      <c r="H342" s="39"/>
      <c r="I342" s="181"/>
      <c r="J342" s="39"/>
      <c r="K342" s="39"/>
      <c r="L342" s="40"/>
      <c r="M342" s="182"/>
      <c r="N342" s="183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134</v>
      </c>
      <c r="AU342" s="20" t="s">
        <v>85</v>
      </c>
    </row>
    <row r="343" s="2" customFormat="1">
      <c r="A343" s="39"/>
      <c r="B343" s="40"/>
      <c r="C343" s="39"/>
      <c r="D343" s="179" t="s">
        <v>135</v>
      </c>
      <c r="E343" s="39"/>
      <c r="F343" s="184" t="s">
        <v>420</v>
      </c>
      <c r="G343" s="39"/>
      <c r="H343" s="39"/>
      <c r="I343" s="181"/>
      <c r="J343" s="39"/>
      <c r="K343" s="39"/>
      <c r="L343" s="40"/>
      <c r="M343" s="182"/>
      <c r="N343" s="183"/>
      <c r="O343" s="73"/>
      <c r="P343" s="73"/>
      <c r="Q343" s="73"/>
      <c r="R343" s="73"/>
      <c r="S343" s="73"/>
      <c r="T343" s="74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20" t="s">
        <v>135</v>
      </c>
      <c r="AU343" s="20" t="s">
        <v>85</v>
      </c>
    </row>
    <row r="344" s="2" customFormat="1">
      <c r="A344" s="39"/>
      <c r="B344" s="40"/>
      <c r="C344" s="39"/>
      <c r="D344" s="179" t="s">
        <v>331</v>
      </c>
      <c r="E344" s="39"/>
      <c r="F344" s="184" t="s">
        <v>427</v>
      </c>
      <c r="G344" s="39"/>
      <c r="H344" s="39"/>
      <c r="I344" s="181"/>
      <c r="J344" s="39"/>
      <c r="K344" s="39"/>
      <c r="L344" s="40"/>
      <c r="M344" s="182"/>
      <c r="N344" s="183"/>
      <c r="O344" s="73"/>
      <c r="P344" s="73"/>
      <c r="Q344" s="73"/>
      <c r="R344" s="73"/>
      <c r="S344" s="73"/>
      <c r="T344" s="74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20" t="s">
        <v>331</v>
      </c>
      <c r="AU344" s="20" t="s">
        <v>85</v>
      </c>
    </row>
    <row r="345" s="13" customFormat="1">
      <c r="A345" s="13"/>
      <c r="B345" s="185"/>
      <c r="C345" s="13"/>
      <c r="D345" s="179" t="s">
        <v>137</v>
      </c>
      <c r="E345" s="186" t="s">
        <v>3</v>
      </c>
      <c r="F345" s="187" t="s">
        <v>428</v>
      </c>
      <c r="G345" s="13"/>
      <c r="H345" s="188">
        <v>430</v>
      </c>
      <c r="I345" s="189"/>
      <c r="J345" s="13"/>
      <c r="K345" s="13"/>
      <c r="L345" s="185"/>
      <c r="M345" s="190"/>
      <c r="N345" s="191"/>
      <c r="O345" s="191"/>
      <c r="P345" s="191"/>
      <c r="Q345" s="191"/>
      <c r="R345" s="191"/>
      <c r="S345" s="191"/>
      <c r="T345" s="19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6" t="s">
        <v>137</v>
      </c>
      <c r="AU345" s="186" t="s">
        <v>85</v>
      </c>
      <c r="AV345" s="13" t="s">
        <v>85</v>
      </c>
      <c r="AW345" s="13" t="s">
        <v>38</v>
      </c>
      <c r="AX345" s="13" t="s">
        <v>83</v>
      </c>
      <c r="AY345" s="186" t="s">
        <v>125</v>
      </c>
    </row>
    <row r="346" s="12" customFormat="1" ht="22.8" customHeight="1">
      <c r="A346" s="12"/>
      <c r="B346" s="152"/>
      <c r="C346" s="12"/>
      <c r="D346" s="153" t="s">
        <v>74</v>
      </c>
      <c r="E346" s="163" t="s">
        <v>191</v>
      </c>
      <c r="F346" s="163" t="s">
        <v>429</v>
      </c>
      <c r="G346" s="12"/>
      <c r="H346" s="12"/>
      <c r="I346" s="155"/>
      <c r="J346" s="164">
        <f>BK346</f>
        <v>0</v>
      </c>
      <c r="K346" s="12"/>
      <c r="L346" s="152"/>
      <c r="M346" s="157"/>
      <c r="N346" s="158"/>
      <c r="O346" s="158"/>
      <c r="P346" s="159">
        <f>SUM(P347:P365)</f>
        <v>0</v>
      </c>
      <c r="Q346" s="158"/>
      <c r="R346" s="159">
        <f>SUM(R347:R365)</f>
        <v>0</v>
      </c>
      <c r="S346" s="158"/>
      <c r="T346" s="160">
        <f>SUM(T347:T365)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153" t="s">
        <v>83</v>
      </c>
      <c r="AT346" s="161" t="s">
        <v>74</v>
      </c>
      <c r="AU346" s="161" t="s">
        <v>83</v>
      </c>
      <c r="AY346" s="153" t="s">
        <v>125</v>
      </c>
      <c r="BK346" s="162">
        <f>SUM(BK347:BK365)</f>
        <v>0</v>
      </c>
    </row>
    <row r="347" s="2" customFormat="1" ht="16.5" customHeight="1">
      <c r="A347" s="39"/>
      <c r="B347" s="165"/>
      <c r="C347" s="166" t="s">
        <v>430</v>
      </c>
      <c r="D347" s="166" t="s">
        <v>127</v>
      </c>
      <c r="E347" s="167" t="s">
        <v>431</v>
      </c>
      <c r="F347" s="168" t="s">
        <v>432</v>
      </c>
      <c r="G347" s="169" t="s">
        <v>180</v>
      </c>
      <c r="H347" s="170">
        <v>64</v>
      </c>
      <c r="I347" s="171"/>
      <c r="J347" s="172">
        <f>ROUND(I347*H347,2)</f>
        <v>0</v>
      </c>
      <c r="K347" s="168" t="s">
        <v>131</v>
      </c>
      <c r="L347" s="40"/>
      <c r="M347" s="173" t="s">
        <v>3</v>
      </c>
      <c r="N347" s="174" t="s">
        <v>46</v>
      </c>
      <c r="O347" s="73"/>
      <c r="P347" s="175">
        <f>O347*H347</f>
        <v>0</v>
      </c>
      <c r="Q347" s="175">
        <v>0</v>
      </c>
      <c r="R347" s="175">
        <f>Q347*H347</f>
        <v>0</v>
      </c>
      <c r="S347" s="175">
        <v>0</v>
      </c>
      <c r="T347" s="17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177" t="s">
        <v>132</v>
      </c>
      <c r="AT347" s="177" t="s">
        <v>127</v>
      </c>
      <c r="AU347" s="177" t="s">
        <v>85</v>
      </c>
      <c r="AY347" s="20" t="s">
        <v>125</v>
      </c>
      <c r="BE347" s="178">
        <f>IF(N347="základní",J347,0)</f>
        <v>0</v>
      </c>
      <c r="BF347" s="178">
        <f>IF(N347="snížená",J347,0)</f>
        <v>0</v>
      </c>
      <c r="BG347" s="178">
        <f>IF(N347="zákl. přenesená",J347,0)</f>
        <v>0</v>
      </c>
      <c r="BH347" s="178">
        <f>IF(N347="sníž. přenesená",J347,0)</f>
        <v>0</v>
      </c>
      <c r="BI347" s="178">
        <f>IF(N347="nulová",J347,0)</f>
        <v>0</v>
      </c>
      <c r="BJ347" s="20" t="s">
        <v>83</v>
      </c>
      <c r="BK347" s="178">
        <f>ROUND(I347*H347,2)</f>
        <v>0</v>
      </c>
      <c r="BL347" s="20" t="s">
        <v>132</v>
      </c>
      <c r="BM347" s="177" t="s">
        <v>433</v>
      </c>
    </row>
    <row r="348" s="2" customFormat="1">
      <c r="A348" s="39"/>
      <c r="B348" s="40"/>
      <c r="C348" s="39"/>
      <c r="D348" s="179" t="s">
        <v>134</v>
      </c>
      <c r="E348" s="39"/>
      <c r="F348" s="180" t="s">
        <v>432</v>
      </c>
      <c r="G348" s="39"/>
      <c r="H348" s="39"/>
      <c r="I348" s="181"/>
      <c r="J348" s="39"/>
      <c r="K348" s="39"/>
      <c r="L348" s="40"/>
      <c r="M348" s="182"/>
      <c r="N348" s="183"/>
      <c r="O348" s="73"/>
      <c r="P348" s="73"/>
      <c r="Q348" s="73"/>
      <c r="R348" s="73"/>
      <c r="S348" s="73"/>
      <c r="T348" s="74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20" t="s">
        <v>134</v>
      </c>
      <c r="AU348" s="20" t="s">
        <v>85</v>
      </c>
    </row>
    <row r="349" s="2" customFormat="1">
      <c r="A349" s="39"/>
      <c r="B349" s="40"/>
      <c r="C349" s="39"/>
      <c r="D349" s="179" t="s">
        <v>135</v>
      </c>
      <c r="E349" s="39"/>
      <c r="F349" s="184" t="s">
        <v>434</v>
      </c>
      <c r="G349" s="39"/>
      <c r="H349" s="39"/>
      <c r="I349" s="181"/>
      <c r="J349" s="39"/>
      <c r="K349" s="39"/>
      <c r="L349" s="40"/>
      <c r="M349" s="182"/>
      <c r="N349" s="183"/>
      <c r="O349" s="73"/>
      <c r="P349" s="73"/>
      <c r="Q349" s="73"/>
      <c r="R349" s="73"/>
      <c r="S349" s="73"/>
      <c r="T349" s="74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20" t="s">
        <v>135</v>
      </c>
      <c r="AU349" s="20" t="s">
        <v>85</v>
      </c>
    </row>
    <row r="350" s="2" customFormat="1" ht="16.5" customHeight="1">
      <c r="A350" s="39"/>
      <c r="B350" s="165"/>
      <c r="C350" s="166" t="s">
        <v>435</v>
      </c>
      <c r="D350" s="166" t="s">
        <v>127</v>
      </c>
      <c r="E350" s="167" t="s">
        <v>436</v>
      </c>
      <c r="F350" s="168" t="s">
        <v>437</v>
      </c>
      <c r="G350" s="169" t="s">
        <v>180</v>
      </c>
      <c r="H350" s="170">
        <v>64</v>
      </c>
      <c r="I350" s="171"/>
      <c r="J350" s="172">
        <f>ROUND(I350*H350,2)</f>
        <v>0</v>
      </c>
      <c r="K350" s="168" t="s">
        <v>131</v>
      </c>
      <c r="L350" s="40"/>
      <c r="M350" s="173" t="s">
        <v>3</v>
      </c>
      <c r="N350" s="174" t="s">
        <v>46</v>
      </c>
      <c r="O350" s="73"/>
      <c r="P350" s="175">
        <f>O350*H350</f>
        <v>0</v>
      </c>
      <c r="Q350" s="175">
        <v>0</v>
      </c>
      <c r="R350" s="175">
        <f>Q350*H350</f>
        <v>0</v>
      </c>
      <c r="S350" s="175">
        <v>0</v>
      </c>
      <c r="T350" s="17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177" t="s">
        <v>132</v>
      </c>
      <c r="AT350" s="177" t="s">
        <v>127</v>
      </c>
      <c r="AU350" s="177" t="s">
        <v>85</v>
      </c>
      <c r="AY350" s="20" t="s">
        <v>125</v>
      </c>
      <c r="BE350" s="178">
        <f>IF(N350="základní",J350,0)</f>
        <v>0</v>
      </c>
      <c r="BF350" s="178">
        <f>IF(N350="snížená",J350,0)</f>
        <v>0</v>
      </c>
      <c r="BG350" s="178">
        <f>IF(N350="zákl. přenesená",J350,0)</f>
        <v>0</v>
      </c>
      <c r="BH350" s="178">
        <f>IF(N350="sníž. přenesená",J350,0)</f>
        <v>0</v>
      </c>
      <c r="BI350" s="178">
        <f>IF(N350="nulová",J350,0)</f>
        <v>0</v>
      </c>
      <c r="BJ350" s="20" t="s">
        <v>83</v>
      </c>
      <c r="BK350" s="178">
        <f>ROUND(I350*H350,2)</f>
        <v>0</v>
      </c>
      <c r="BL350" s="20" t="s">
        <v>132</v>
      </c>
      <c r="BM350" s="177" t="s">
        <v>438</v>
      </c>
    </row>
    <row r="351" s="2" customFormat="1">
      <c r="A351" s="39"/>
      <c r="B351" s="40"/>
      <c r="C351" s="39"/>
      <c r="D351" s="179" t="s">
        <v>134</v>
      </c>
      <c r="E351" s="39"/>
      <c r="F351" s="180" t="s">
        <v>437</v>
      </c>
      <c r="G351" s="39"/>
      <c r="H351" s="39"/>
      <c r="I351" s="181"/>
      <c r="J351" s="39"/>
      <c r="K351" s="39"/>
      <c r="L351" s="40"/>
      <c r="M351" s="182"/>
      <c r="N351" s="183"/>
      <c r="O351" s="73"/>
      <c r="P351" s="73"/>
      <c r="Q351" s="73"/>
      <c r="R351" s="73"/>
      <c r="S351" s="73"/>
      <c r="T351" s="74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20" t="s">
        <v>134</v>
      </c>
      <c r="AU351" s="20" t="s">
        <v>85</v>
      </c>
    </row>
    <row r="352" s="2" customFormat="1">
      <c r="A352" s="39"/>
      <c r="B352" s="40"/>
      <c r="C352" s="39"/>
      <c r="D352" s="179" t="s">
        <v>135</v>
      </c>
      <c r="E352" s="39"/>
      <c r="F352" s="184" t="s">
        <v>439</v>
      </c>
      <c r="G352" s="39"/>
      <c r="H352" s="39"/>
      <c r="I352" s="181"/>
      <c r="J352" s="39"/>
      <c r="K352" s="39"/>
      <c r="L352" s="40"/>
      <c r="M352" s="182"/>
      <c r="N352" s="183"/>
      <c r="O352" s="73"/>
      <c r="P352" s="73"/>
      <c r="Q352" s="73"/>
      <c r="R352" s="73"/>
      <c r="S352" s="73"/>
      <c r="T352" s="74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20" t="s">
        <v>135</v>
      </c>
      <c r="AU352" s="20" t="s">
        <v>85</v>
      </c>
    </row>
    <row r="353" s="2" customFormat="1">
      <c r="A353" s="39"/>
      <c r="B353" s="40"/>
      <c r="C353" s="39"/>
      <c r="D353" s="179" t="s">
        <v>331</v>
      </c>
      <c r="E353" s="39"/>
      <c r="F353" s="184" t="s">
        <v>440</v>
      </c>
      <c r="G353" s="39"/>
      <c r="H353" s="39"/>
      <c r="I353" s="181"/>
      <c r="J353" s="39"/>
      <c r="K353" s="39"/>
      <c r="L353" s="40"/>
      <c r="M353" s="182"/>
      <c r="N353" s="183"/>
      <c r="O353" s="73"/>
      <c r="P353" s="73"/>
      <c r="Q353" s="73"/>
      <c r="R353" s="73"/>
      <c r="S353" s="73"/>
      <c r="T353" s="74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20" t="s">
        <v>331</v>
      </c>
      <c r="AU353" s="20" t="s">
        <v>85</v>
      </c>
    </row>
    <row r="354" s="2" customFormat="1" ht="16.5" customHeight="1">
      <c r="A354" s="39"/>
      <c r="B354" s="165"/>
      <c r="C354" s="166" t="s">
        <v>441</v>
      </c>
      <c r="D354" s="166" t="s">
        <v>127</v>
      </c>
      <c r="E354" s="167" t="s">
        <v>442</v>
      </c>
      <c r="F354" s="168" t="s">
        <v>443</v>
      </c>
      <c r="G354" s="169" t="s">
        <v>444</v>
      </c>
      <c r="H354" s="170">
        <v>8</v>
      </c>
      <c r="I354" s="171"/>
      <c r="J354" s="172">
        <f>ROUND(I354*H354,2)</f>
        <v>0</v>
      </c>
      <c r="K354" s="168" t="s">
        <v>131</v>
      </c>
      <c r="L354" s="40"/>
      <c r="M354" s="173" t="s">
        <v>3</v>
      </c>
      <c r="N354" s="174" t="s">
        <v>46</v>
      </c>
      <c r="O354" s="73"/>
      <c r="P354" s="175">
        <f>O354*H354</f>
        <v>0</v>
      </c>
      <c r="Q354" s="175">
        <v>0</v>
      </c>
      <c r="R354" s="175">
        <f>Q354*H354</f>
        <v>0</v>
      </c>
      <c r="S354" s="175">
        <v>0</v>
      </c>
      <c r="T354" s="17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177" t="s">
        <v>132</v>
      </c>
      <c r="AT354" s="177" t="s">
        <v>127</v>
      </c>
      <c r="AU354" s="177" t="s">
        <v>85</v>
      </c>
      <c r="AY354" s="20" t="s">
        <v>125</v>
      </c>
      <c r="BE354" s="178">
        <f>IF(N354="základní",J354,0)</f>
        <v>0</v>
      </c>
      <c r="BF354" s="178">
        <f>IF(N354="snížená",J354,0)</f>
        <v>0</v>
      </c>
      <c r="BG354" s="178">
        <f>IF(N354="zákl. přenesená",J354,0)</f>
        <v>0</v>
      </c>
      <c r="BH354" s="178">
        <f>IF(N354="sníž. přenesená",J354,0)</f>
        <v>0</v>
      </c>
      <c r="BI354" s="178">
        <f>IF(N354="nulová",J354,0)</f>
        <v>0</v>
      </c>
      <c r="BJ354" s="20" t="s">
        <v>83</v>
      </c>
      <c r="BK354" s="178">
        <f>ROUND(I354*H354,2)</f>
        <v>0</v>
      </c>
      <c r="BL354" s="20" t="s">
        <v>132</v>
      </c>
      <c r="BM354" s="177" t="s">
        <v>445</v>
      </c>
    </row>
    <row r="355" s="2" customFormat="1">
      <c r="A355" s="39"/>
      <c r="B355" s="40"/>
      <c r="C355" s="39"/>
      <c r="D355" s="179" t="s">
        <v>134</v>
      </c>
      <c r="E355" s="39"/>
      <c r="F355" s="180" t="s">
        <v>443</v>
      </c>
      <c r="G355" s="39"/>
      <c r="H355" s="39"/>
      <c r="I355" s="181"/>
      <c r="J355" s="39"/>
      <c r="K355" s="39"/>
      <c r="L355" s="40"/>
      <c r="M355" s="182"/>
      <c r="N355" s="183"/>
      <c r="O355" s="73"/>
      <c r="P355" s="73"/>
      <c r="Q355" s="73"/>
      <c r="R355" s="73"/>
      <c r="S355" s="73"/>
      <c r="T355" s="74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20" t="s">
        <v>134</v>
      </c>
      <c r="AU355" s="20" t="s">
        <v>85</v>
      </c>
    </row>
    <row r="356" s="2" customFormat="1">
      <c r="A356" s="39"/>
      <c r="B356" s="40"/>
      <c r="C356" s="39"/>
      <c r="D356" s="179" t="s">
        <v>135</v>
      </c>
      <c r="E356" s="39"/>
      <c r="F356" s="184" t="s">
        <v>446</v>
      </c>
      <c r="G356" s="39"/>
      <c r="H356" s="39"/>
      <c r="I356" s="181"/>
      <c r="J356" s="39"/>
      <c r="K356" s="39"/>
      <c r="L356" s="40"/>
      <c r="M356" s="182"/>
      <c r="N356" s="183"/>
      <c r="O356" s="73"/>
      <c r="P356" s="73"/>
      <c r="Q356" s="73"/>
      <c r="R356" s="73"/>
      <c r="S356" s="73"/>
      <c r="T356" s="74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20" t="s">
        <v>135</v>
      </c>
      <c r="AU356" s="20" t="s">
        <v>85</v>
      </c>
    </row>
    <row r="357" s="2" customFormat="1" ht="16.5" customHeight="1">
      <c r="A357" s="39"/>
      <c r="B357" s="165"/>
      <c r="C357" s="166" t="s">
        <v>447</v>
      </c>
      <c r="D357" s="166" t="s">
        <v>127</v>
      </c>
      <c r="E357" s="167" t="s">
        <v>448</v>
      </c>
      <c r="F357" s="168" t="s">
        <v>449</v>
      </c>
      <c r="G357" s="169" t="s">
        <v>444</v>
      </c>
      <c r="H357" s="170">
        <v>66</v>
      </c>
      <c r="I357" s="171"/>
      <c r="J357" s="172">
        <f>ROUND(I357*H357,2)</f>
        <v>0</v>
      </c>
      <c r="K357" s="168" t="s">
        <v>131</v>
      </c>
      <c r="L357" s="40"/>
      <c r="M357" s="173" t="s">
        <v>3</v>
      </c>
      <c r="N357" s="174" t="s">
        <v>46</v>
      </c>
      <c r="O357" s="73"/>
      <c r="P357" s="175">
        <f>O357*H357</f>
        <v>0</v>
      </c>
      <c r="Q357" s="175">
        <v>0</v>
      </c>
      <c r="R357" s="175">
        <f>Q357*H357</f>
        <v>0</v>
      </c>
      <c r="S357" s="175">
        <v>0</v>
      </c>
      <c r="T357" s="17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177" t="s">
        <v>132</v>
      </c>
      <c r="AT357" s="177" t="s">
        <v>127</v>
      </c>
      <c r="AU357" s="177" t="s">
        <v>85</v>
      </c>
      <c r="AY357" s="20" t="s">
        <v>125</v>
      </c>
      <c r="BE357" s="178">
        <f>IF(N357="základní",J357,0)</f>
        <v>0</v>
      </c>
      <c r="BF357" s="178">
        <f>IF(N357="snížená",J357,0)</f>
        <v>0</v>
      </c>
      <c r="BG357" s="178">
        <f>IF(N357="zákl. přenesená",J357,0)</f>
        <v>0</v>
      </c>
      <c r="BH357" s="178">
        <f>IF(N357="sníž. přenesená",J357,0)</f>
        <v>0</v>
      </c>
      <c r="BI357" s="178">
        <f>IF(N357="nulová",J357,0)</f>
        <v>0</v>
      </c>
      <c r="BJ357" s="20" t="s">
        <v>83</v>
      </c>
      <c r="BK357" s="178">
        <f>ROUND(I357*H357,2)</f>
        <v>0</v>
      </c>
      <c r="BL357" s="20" t="s">
        <v>132</v>
      </c>
      <c r="BM357" s="177" t="s">
        <v>450</v>
      </c>
    </row>
    <row r="358" s="2" customFormat="1">
      <c r="A358" s="39"/>
      <c r="B358" s="40"/>
      <c r="C358" s="39"/>
      <c r="D358" s="179" t="s">
        <v>134</v>
      </c>
      <c r="E358" s="39"/>
      <c r="F358" s="180" t="s">
        <v>449</v>
      </c>
      <c r="G358" s="39"/>
      <c r="H358" s="39"/>
      <c r="I358" s="181"/>
      <c r="J358" s="39"/>
      <c r="K358" s="39"/>
      <c r="L358" s="40"/>
      <c r="M358" s="182"/>
      <c r="N358" s="183"/>
      <c r="O358" s="73"/>
      <c r="P358" s="73"/>
      <c r="Q358" s="73"/>
      <c r="R358" s="73"/>
      <c r="S358" s="73"/>
      <c r="T358" s="74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20" t="s">
        <v>134</v>
      </c>
      <c r="AU358" s="20" t="s">
        <v>85</v>
      </c>
    </row>
    <row r="359" s="2" customFormat="1">
      <c r="A359" s="39"/>
      <c r="B359" s="40"/>
      <c r="C359" s="39"/>
      <c r="D359" s="179" t="s">
        <v>135</v>
      </c>
      <c r="E359" s="39"/>
      <c r="F359" s="184" t="s">
        <v>446</v>
      </c>
      <c r="G359" s="39"/>
      <c r="H359" s="39"/>
      <c r="I359" s="181"/>
      <c r="J359" s="39"/>
      <c r="K359" s="39"/>
      <c r="L359" s="40"/>
      <c r="M359" s="182"/>
      <c r="N359" s="183"/>
      <c r="O359" s="73"/>
      <c r="P359" s="73"/>
      <c r="Q359" s="73"/>
      <c r="R359" s="73"/>
      <c r="S359" s="73"/>
      <c r="T359" s="74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20" t="s">
        <v>135</v>
      </c>
      <c r="AU359" s="20" t="s">
        <v>85</v>
      </c>
    </row>
    <row r="360" s="13" customFormat="1">
      <c r="A360" s="13"/>
      <c r="B360" s="185"/>
      <c r="C360" s="13"/>
      <c r="D360" s="179" t="s">
        <v>137</v>
      </c>
      <c r="E360" s="186" t="s">
        <v>3</v>
      </c>
      <c r="F360" s="187" t="s">
        <v>451</v>
      </c>
      <c r="G360" s="13"/>
      <c r="H360" s="188">
        <v>63</v>
      </c>
      <c r="I360" s="189"/>
      <c r="J360" s="13"/>
      <c r="K360" s="13"/>
      <c r="L360" s="185"/>
      <c r="M360" s="190"/>
      <c r="N360" s="191"/>
      <c r="O360" s="191"/>
      <c r="P360" s="191"/>
      <c r="Q360" s="191"/>
      <c r="R360" s="191"/>
      <c r="S360" s="191"/>
      <c r="T360" s="19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6" t="s">
        <v>137</v>
      </c>
      <c r="AU360" s="186" t="s">
        <v>85</v>
      </c>
      <c r="AV360" s="13" t="s">
        <v>85</v>
      </c>
      <c r="AW360" s="13" t="s">
        <v>38</v>
      </c>
      <c r="AX360" s="13" t="s">
        <v>75</v>
      </c>
      <c r="AY360" s="186" t="s">
        <v>125</v>
      </c>
    </row>
    <row r="361" s="13" customFormat="1">
      <c r="A361" s="13"/>
      <c r="B361" s="185"/>
      <c r="C361" s="13"/>
      <c r="D361" s="179" t="s">
        <v>137</v>
      </c>
      <c r="E361" s="186" t="s">
        <v>3</v>
      </c>
      <c r="F361" s="187" t="s">
        <v>452</v>
      </c>
      <c r="G361" s="13"/>
      <c r="H361" s="188">
        <v>3</v>
      </c>
      <c r="I361" s="189"/>
      <c r="J361" s="13"/>
      <c r="K361" s="13"/>
      <c r="L361" s="185"/>
      <c r="M361" s="190"/>
      <c r="N361" s="191"/>
      <c r="O361" s="191"/>
      <c r="P361" s="191"/>
      <c r="Q361" s="191"/>
      <c r="R361" s="191"/>
      <c r="S361" s="191"/>
      <c r="T361" s="19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6" t="s">
        <v>137</v>
      </c>
      <c r="AU361" s="186" t="s">
        <v>85</v>
      </c>
      <c r="AV361" s="13" t="s">
        <v>85</v>
      </c>
      <c r="AW361" s="13" t="s">
        <v>38</v>
      </c>
      <c r="AX361" s="13" t="s">
        <v>75</v>
      </c>
      <c r="AY361" s="186" t="s">
        <v>125</v>
      </c>
    </row>
    <row r="362" s="14" customFormat="1">
      <c r="A362" s="14"/>
      <c r="B362" s="193"/>
      <c r="C362" s="14"/>
      <c r="D362" s="179" t="s">
        <v>137</v>
      </c>
      <c r="E362" s="194" t="s">
        <v>3</v>
      </c>
      <c r="F362" s="195" t="s">
        <v>157</v>
      </c>
      <c r="G362" s="14"/>
      <c r="H362" s="196">
        <v>66</v>
      </c>
      <c r="I362" s="197"/>
      <c r="J362" s="14"/>
      <c r="K362" s="14"/>
      <c r="L362" s="193"/>
      <c r="M362" s="198"/>
      <c r="N362" s="199"/>
      <c r="O362" s="199"/>
      <c r="P362" s="199"/>
      <c r="Q362" s="199"/>
      <c r="R362" s="199"/>
      <c r="S362" s="199"/>
      <c r="T362" s="20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4" t="s">
        <v>137</v>
      </c>
      <c r="AU362" s="194" t="s">
        <v>85</v>
      </c>
      <c r="AV362" s="14" t="s">
        <v>132</v>
      </c>
      <c r="AW362" s="14" t="s">
        <v>38</v>
      </c>
      <c r="AX362" s="14" t="s">
        <v>83</v>
      </c>
      <c r="AY362" s="194" t="s">
        <v>125</v>
      </c>
    </row>
    <row r="363" s="2" customFormat="1" ht="16.5" customHeight="1">
      <c r="A363" s="39"/>
      <c r="B363" s="165"/>
      <c r="C363" s="166" t="s">
        <v>453</v>
      </c>
      <c r="D363" s="166" t="s">
        <v>127</v>
      </c>
      <c r="E363" s="167" t="s">
        <v>454</v>
      </c>
      <c r="F363" s="168" t="s">
        <v>455</v>
      </c>
      <c r="G363" s="169" t="s">
        <v>180</v>
      </c>
      <c r="H363" s="170">
        <v>115</v>
      </c>
      <c r="I363" s="171"/>
      <c r="J363" s="172">
        <f>ROUND(I363*H363,2)</f>
        <v>0</v>
      </c>
      <c r="K363" s="168" t="s">
        <v>131</v>
      </c>
      <c r="L363" s="40"/>
      <c r="M363" s="173" t="s">
        <v>3</v>
      </c>
      <c r="N363" s="174" t="s">
        <v>46</v>
      </c>
      <c r="O363" s="73"/>
      <c r="P363" s="175">
        <f>O363*H363</f>
        <v>0</v>
      </c>
      <c r="Q363" s="175">
        <v>0</v>
      </c>
      <c r="R363" s="175">
        <f>Q363*H363</f>
        <v>0</v>
      </c>
      <c r="S363" s="175">
        <v>0</v>
      </c>
      <c r="T363" s="17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177" t="s">
        <v>132</v>
      </c>
      <c r="AT363" s="177" t="s">
        <v>127</v>
      </c>
      <c r="AU363" s="177" t="s">
        <v>85</v>
      </c>
      <c r="AY363" s="20" t="s">
        <v>125</v>
      </c>
      <c r="BE363" s="178">
        <f>IF(N363="základní",J363,0)</f>
        <v>0</v>
      </c>
      <c r="BF363" s="178">
        <f>IF(N363="snížená",J363,0)</f>
        <v>0</v>
      </c>
      <c r="BG363" s="178">
        <f>IF(N363="zákl. přenesená",J363,0)</f>
        <v>0</v>
      </c>
      <c r="BH363" s="178">
        <f>IF(N363="sníž. přenesená",J363,0)</f>
        <v>0</v>
      </c>
      <c r="BI363" s="178">
        <f>IF(N363="nulová",J363,0)</f>
        <v>0</v>
      </c>
      <c r="BJ363" s="20" t="s">
        <v>83</v>
      </c>
      <c r="BK363" s="178">
        <f>ROUND(I363*H363,2)</f>
        <v>0</v>
      </c>
      <c r="BL363" s="20" t="s">
        <v>132</v>
      </c>
      <c r="BM363" s="177" t="s">
        <v>456</v>
      </c>
    </row>
    <row r="364" s="2" customFormat="1">
      <c r="A364" s="39"/>
      <c r="B364" s="40"/>
      <c r="C364" s="39"/>
      <c r="D364" s="179" t="s">
        <v>134</v>
      </c>
      <c r="E364" s="39"/>
      <c r="F364" s="180" t="s">
        <v>455</v>
      </c>
      <c r="G364" s="39"/>
      <c r="H364" s="39"/>
      <c r="I364" s="181"/>
      <c r="J364" s="39"/>
      <c r="K364" s="39"/>
      <c r="L364" s="40"/>
      <c r="M364" s="182"/>
      <c r="N364" s="183"/>
      <c r="O364" s="73"/>
      <c r="P364" s="73"/>
      <c r="Q364" s="73"/>
      <c r="R364" s="73"/>
      <c r="S364" s="73"/>
      <c r="T364" s="74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20" t="s">
        <v>134</v>
      </c>
      <c r="AU364" s="20" t="s">
        <v>85</v>
      </c>
    </row>
    <row r="365" s="2" customFormat="1">
      <c r="A365" s="39"/>
      <c r="B365" s="40"/>
      <c r="C365" s="39"/>
      <c r="D365" s="179" t="s">
        <v>135</v>
      </c>
      <c r="E365" s="39"/>
      <c r="F365" s="184" t="s">
        <v>457</v>
      </c>
      <c r="G365" s="39"/>
      <c r="H365" s="39"/>
      <c r="I365" s="181"/>
      <c r="J365" s="39"/>
      <c r="K365" s="39"/>
      <c r="L365" s="40"/>
      <c r="M365" s="182"/>
      <c r="N365" s="183"/>
      <c r="O365" s="73"/>
      <c r="P365" s="73"/>
      <c r="Q365" s="73"/>
      <c r="R365" s="73"/>
      <c r="S365" s="73"/>
      <c r="T365" s="74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20" t="s">
        <v>135</v>
      </c>
      <c r="AU365" s="20" t="s">
        <v>85</v>
      </c>
    </row>
    <row r="366" s="12" customFormat="1" ht="22.8" customHeight="1">
      <c r="A366" s="12"/>
      <c r="B366" s="152"/>
      <c r="C366" s="12"/>
      <c r="D366" s="153" t="s">
        <v>74</v>
      </c>
      <c r="E366" s="163" t="s">
        <v>196</v>
      </c>
      <c r="F366" s="163" t="s">
        <v>458</v>
      </c>
      <c r="G366" s="12"/>
      <c r="H366" s="12"/>
      <c r="I366" s="155"/>
      <c r="J366" s="164">
        <f>BK366</f>
        <v>0</v>
      </c>
      <c r="K366" s="12"/>
      <c r="L366" s="152"/>
      <c r="M366" s="157"/>
      <c r="N366" s="158"/>
      <c r="O366" s="158"/>
      <c r="P366" s="159">
        <f>SUM(P367:P459)</f>
        <v>0</v>
      </c>
      <c r="Q366" s="158"/>
      <c r="R366" s="159">
        <f>SUM(R367:R459)</f>
        <v>0</v>
      </c>
      <c r="S366" s="158"/>
      <c r="T366" s="160">
        <f>SUM(T367:T459)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53" t="s">
        <v>83</v>
      </c>
      <c r="AT366" s="161" t="s">
        <v>74</v>
      </c>
      <c r="AU366" s="161" t="s">
        <v>83</v>
      </c>
      <c r="AY366" s="153" t="s">
        <v>125</v>
      </c>
      <c r="BK366" s="162">
        <f>SUM(BK367:BK459)</f>
        <v>0</v>
      </c>
    </row>
    <row r="367" s="2" customFormat="1" ht="16.5" customHeight="1">
      <c r="A367" s="39"/>
      <c r="B367" s="165"/>
      <c r="C367" s="166" t="s">
        <v>459</v>
      </c>
      <c r="D367" s="166" t="s">
        <v>127</v>
      </c>
      <c r="E367" s="167" t="s">
        <v>460</v>
      </c>
      <c r="F367" s="168" t="s">
        <v>461</v>
      </c>
      <c r="G367" s="169" t="s">
        <v>180</v>
      </c>
      <c r="H367" s="170">
        <v>20</v>
      </c>
      <c r="I367" s="171"/>
      <c r="J367" s="172">
        <f>ROUND(I367*H367,2)</f>
        <v>0</v>
      </c>
      <c r="K367" s="168" t="s">
        <v>131</v>
      </c>
      <c r="L367" s="40"/>
      <c r="M367" s="173" t="s">
        <v>3</v>
      </c>
      <c r="N367" s="174" t="s">
        <v>46</v>
      </c>
      <c r="O367" s="73"/>
      <c r="P367" s="175">
        <f>O367*H367</f>
        <v>0</v>
      </c>
      <c r="Q367" s="175">
        <v>0</v>
      </c>
      <c r="R367" s="175">
        <f>Q367*H367</f>
        <v>0</v>
      </c>
      <c r="S367" s="175">
        <v>0</v>
      </c>
      <c r="T367" s="17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177" t="s">
        <v>132</v>
      </c>
      <c r="AT367" s="177" t="s">
        <v>127</v>
      </c>
      <c r="AU367" s="177" t="s">
        <v>85</v>
      </c>
      <c r="AY367" s="20" t="s">
        <v>125</v>
      </c>
      <c r="BE367" s="178">
        <f>IF(N367="základní",J367,0)</f>
        <v>0</v>
      </c>
      <c r="BF367" s="178">
        <f>IF(N367="snížená",J367,0)</f>
        <v>0</v>
      </c>
      <c r="BG367" s="178">
        <f>IF(N367="zákl. přenesená",J367,0)</f>
        <v>0</v>
      </c>
      <c r="BH367" s="178">
        <f>IF(N367="sníž. přenesená",J367,0)</f>
        <v>0</v>
      </c>
      <c r="BI367" s="178">
        <f>IF(N367="nulová",J367,0)</f>
        <v>0</v>
      </c>
      <c r="BJ367" s="20" t="s">
        <v>83</v>
      </c>
      <c r="BK367" s="178">
        <f>ROUND(I367*H367,2)</f>
        <v>0</v>
      </c>
      <c r="BL367" s="20" t="s">
        <v>132</v>
      </c>
      <c r="BM367" s="177" t="s">
        <v>462</v>
      </c>
    </row>
    <row r="368" s="2" customFormat="1">
      <c r="A368" s="39"/>
      <c r="B368" s="40"/>
      <c r="C368" s="39"/>
      <c r="D368" s="179" t="s">
        <v>134</v>
      </c>
      <c r="E368" s="39"/>
      <c r="F368" s="180" t="s">
        <v>461</v>
      </c>
      <c r="G368" s="39"/>
      <c r="H368" s="39"/>
      <c r="I368" s="181"/>
      <c r="J368" s="39"/>
      <c r="K368" s="39"/>
      <c r="L368" s="40"/>
      <c r="M368" s="182"/>
      <c r="N368" s="183"/>
      <c r="O368" s="73"/>
      <c r="P368" s="73"/>
      <c r="Q368" s="73"/>
      <c r="R368" s="73"/>
      <c r="S368" s="73"/>
      <c r="T368" s="74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20" t="s">
        <v>134</v>
      </c>
      <c r="AU368" s="20" t="s">
        <v>85</v>
      </c>
    </row>
    <row r="369" s="2" customFormat="1">
      <c r="A369" s="39"/>
      <c r="B369" s="40"/>
      <c r="C369" s="39"/>
      <c r="D369" s="179" t="s">
        <v>135</v>
      </c>
      <c r="E369" s="39"/>
      <c r="F369" s="184" t="s">
        <v>463</v>
      </c>
      <c r="G369" s="39"/>
      <c r="H369" s="39"/>
      <c r="I369" s="181"/>
      <c r="J369" s="39"/>
      <c r="K369" s="39"/>
      <c r="L369" s="40"/>
      <c r="M369" s="182"/>
      <c r="N369" s="183"/>
      <c r="O369" s="73"/>
      <c r="P369" s="73"/>
      <c r="Q369" s="73"/>
      <c r="R369" s="73"/>
      <c r="S369" s="73"/>
      <c r="T369" s="74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20" t="s">
        <v>135</v>
      </c>
      <c r="AU369" s="20" t="s">
        <v>85</v>
      </c>
    </row>
    <row r="370" s="2" customFormat="1" ht="16.5" customHeight="1">
      <c r="A370" s="39"/>
      <c r="B370" s="165"/>
      <c r="C370" s="166" t="s">
        <v>464</v>
      </c>
      <c r="D370" s="166" t="s">
        <v>127</v>
      </c>
      <c r="E370" s="167" t="s">
        <v>465</v>
      </c>
      <c r="F370" s="168" t="s">
        <v>466</v>
      </c>
      <c r="G370" s="169" t="s">
        <v>444</v>
      </c>
      <c r="H370" s="170">
        <v>51</v>
      </c>
      <c r="I370" s="171"/>
      <c r="J370" s="172">
        <f>ROUND(I370*H370,2)</f>
        <v>0</v>
      </c>
      <c r="K370" s="168" t="s">
        <v>131</v>
      </c>
      <c r="L370" s="40"/>
      <c r="M370" s="173" t="s">
        <v>3</v>
      </c>
      <c r="N370" s="174" t="s">
        <v>46</v>
      </c>
      <c r="O370" s="73"/>
      <c r="P370" s="175">
        <f>O370*H370</f>
        <v>0</v>
      </c>
      <c r="Q370" s="175">
        <v>0</v>
      </c>
      <c r="R370" s="175">
        <f>Q370*H370</f>
        <v>0</v>
      </c>
      <c r="S370" s="175">
        <v>0</v>
      </c>
      <c r="T370" s="17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177" t="s">
        <v>132</v>
      </c>
      <c r="AT370" s="177" t="s">
        <v>127</v>
      </c>
      <c r="AU370" s="177" t="s">
        <v>85</v>
      </c>
      <c r="AY370" s="20" t="s">
        <v>125</v>
      </c>
      <c r="BE370" s="178">
        <f>IF(N370="základní",J370,0)</f>
        <v>0</v>
      </c>
      <c r="BF370" s="178">
        <f>IF(N370="snížená",J370,0)</f>
        <v>0</v>
      </c>
      <c r="BG370" s="178">
        <f>IF(N370="zákl. přenesená",J370,0)</f>
        <v>0</v>
      </c>
      <c r="BH370" s="178">
        <f>IF(N370="sníž. přenesená",J370,0)</f>
        <v>0</v>
      </c>
      <c r="BI370" s="178">
        <f>IF(N370="nulová",J370,0)</f>
        <v>0</v>
      </c>
      <c r="BJ370" s="20" t="s">
        <v>83</v>
      </c>
      <c r="BK370" s="178">
        <f>ROUND(I370*H370,2)</f>
        <v>0</v>
      </c>
      <c r="BL370" s="20" t="s">
        <v>132</v>
      </c>
      <c r="BM370" s="177" t="s">
        <v>467</v>
      </c>
    </row>
    <row r="371" s="2" customFormat="1">
      <c r="A371" s="39"/>
      <c r="B371" s="40"/>
      <c r="C371" s="39"/>
      <c r="D371" s="179" t="s">
        <v>134</v>
      </c>
      <c r="E371" s="39"/>
      <c r="F371" s="180" t="s">
        <v>466</v>
      </c>
      <c r="G371" s="39"/>
      <c r="H371" s="39"/>
      <c r="I371" s="181"/>
      <c r="J371" s="39"/>
      <c r="K371" s="39"/>
      <c r="L371" s="40"/>
      <c r="M371" s="182"/>
      <c r="N371" s="183"/>
      <c r="O371" s="73"/>
      <c r="P371" s="73"/>
      <c r="Q371" s="73"/>
      <c r="R371" s="73"/>
      <c r="S371" s="73"/>
      <c r="T371" s="7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20" t="s">
        <v>134</v>
      </c>
      <c r="AU371" s="20" t="s">
        <v>85</v>
      </c>
    </row>
    <row r="372" s="2" customFormat="1">
      <c r="A372" s="39"/>
      <c r="B372" s="40"/>
      <c r="C372" s="39"/>
      <c r="D372" s="179" t="s">
        <v>135</v>
      </c>
      <c r="E372" s="39"/>
      <c r="F372" s="184" t="s">
        <v>468</v>
      </c>
      <c r="G372" s="39"/>
      <c r="H372" s="39"/>
      <c r="I372" s="181"/>
      <c r="J372" s="39"/>
      <c r="K372" s="39"/>
      <c r="L372" s="40"/>
      <c r="M372" s="182"/>
      <c r="N372" s="183"/>
      <c r="O372" s="73"/>
      <c r="P372" s="73"/>
      <c r="Q372" s="73"/>
      <c r="R372" s="73"/>
      <c r="S372" s="73"/>
      <c r="T372" s="74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20" t="s">
        <v>135</v>
      </c>
      <c r="AU372" s="20" t="s">
        <v>85</v>
      </c>
    </row>
    <row r="373" s="13" customFormat="1">
      <c r="A373" s="13"/>
      <c r="B373" s="185"/>
      <c r="C373" s="13"/>
      <c r="D373" s="179" t="s">
        <v>137</v>
      </c>
      <c r="E373" s="186" t="s">
        <v>3</v>
      </c>
      <c r="F373" s="187" t="s">
        <v>469</v>
      </c>
      <c r="G373" s="13"/>
      <c r="H373" s="188">
        <v>1</v>
      </c>
      <c r="I373" s="189"/>
      <c r="J373" s="13"/>
      <c r="K373" s="13"/>
      <c r="L373" s="185"/>
      <c r="M373" s="190"/>
      <c r="N373" s="191"/>
      <c r="O373" s="191"/>
      <c r="P373" s="191"/>
      <c r="Q373" s="191"/>
      <c r="R373" s="191"/>
      <c r="S373" s="191"/>
      <c r="T373" s="19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6" t="s">
        <v>137</v>
      </c>
      <c r="AU373" s="186" t="s">
        <v>85</v>
      </c>
      <c r="AV373" s="13" t="s">
        <v>85</v>
      </c>
      <c r="AW373" s="13" t="s">
        <v>38</v>
      </c>
      <c r="AX373" s="13" t="s">
        <v>75</v>
      </c>
      <c r="AY373" s="186" t="s">
        <v>125</v>
      </c>
    </row>
    <row r="374" s="13" customFormat="1">
      <c r="A374" s="13"/>
      <c r="B374" s="185"/>
      <c r="C374" s="13"/>
      <c r="D374" s="179" t="s">
        <v>137</v>
      </c>
      <c r="E374" s="186" t="s">
        <v>3</v>
      </c>
      <c r="F374" s="187" t="s">
        <v>470</v>
      </c>
      <c r="G374" s="13"/>
      <c r="H374" s="188">
        <v>1</v>
      </c>
      <c r="I374" s="189"/>
      <c r="J374" s="13"/>
      <c r="K374" s="13"/>
      <c r="L374" s="185"/>
      <c r="M374" s="190"/>
      <c r="N374" s="191"/>
      <c r="O374" s="191"/>
      <c r="P374" s="191"/>
      <c r="Q374" s="191"/>
      <c r="R374" s="191"/>
      <c r="S374" s="191"/>
      <c r="T374" s="19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6" t="s">
        <v>137</v>
      </c>
      <c r="AU374" s="186" t="s">
        <v>85</v>
      </c>
      <c r="AV374" s="13" t="s">
        <v>85</v>
      </c>
      <c r="AW374" s="13" t="s">
        <v>38</v>
      </c>
      <c r="AX374" s="13" t="s">
        <v>75</v>
      </c>
      <c r="AY374" s="186" t="s">
        <v>125</v>
      </c>
    </row>
    <row r="375" s="13" customFormat="1">
      <c r="A375" s="13"/>
      <c r="B375" s="185"/>
      <c r="C375" s="13"/>
      <c r="D375" s="179" t="s">
        <v>137</v>
      </c>
      <c r="E375" s="186" t="s">
        <v>3</v>
      </c>
      <c r="F375" s="187" t="s">
        <v>471</v>
      </c>
      <c r="G375" s="13"/>
      <c r="H375" s="188">
        <v>12</v>
      </c>
      <c r="I375" s="189"/>
      <c r="J375" s="13"/>
      <c r="K375" s="13"/>
      <c r="L375" s="185"/>
      <c r="M375" s="190"/>
      <c r="N375" s="191"/>
      <c r="O375" s="191"/>
      <c r="P375" s="191"/>
      <c r="Q375" s="191"/>
      <c r="R375" s="191"/>
      <c r="S375" s="191"/>
      <c r="T375" s="19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6" t="s">
        <v>137</v>
      </c>
      <c r="AU375" s="186" t="s">
        <v>85</v>
      </c>
      <c r="AV375" s="13" t="s">
        <v>85</v>
      </c>
      <c r="AW375" s="13" t="s">
        <v>38</v>
      </c>
      <c r="AX375" s="13" t="s">
        <v>75</v>
      </c>
      <c r="AY375" s="186" t="s">
        <v>125</v>
      </c>
    </row>
    <row r="376" s="13" customFormat="1">
      <c r="A376" s="13"/>
      <c r="B376" s="185"/>
      <c r="C376" s="13"/>
      <c r="D376" s="179" t="s">
        <v>137</v>
      </c>
      <c r="E376" s="186" t="s">
        <v>3</v>
      </c>
      <c r="F376" s="187" t="s">
        <v>472</v>
      </c>
      <c r="G376" s="13"/>
      <c r="H376" s="188">
        <v>2</v>
      </c>
      <c r="I376" s="189"/>
      <c r="J376" s="13"/>
      <c r="K376" s="13"/>
      <c r="L376" s="185"/>
      <c r="M376" s="190"/>
      <c r="N376" s="191"/>
      <c r="O376" s="191"/>
      <c r="P376" s="191"/>
      <c r="Q376" s="191"/>
      <c r="R376" s="191"/>
      <c r="S376" s="191"/>
      <c r="T376" s="19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6" t="s">
        <v>137</v>
      </c>
      <c r="AU376" s="186" t="s">
        <v>85</v>
      </c>
      <c r="AV376" s="13" t="s">
        <v>85</v>
      </c>
      <c r="AW376" s="13" t="s">
        <v>38</v>
      </c>
      <c r="AX376" s="13" t="s">
        <v>75</v>
      </c>
      <c r="AY376" s="186" t="s">
        <v>125</v>
      </c>
    </row>
    <row r="377" s="13" customFormat="1">
      <c r="A377" s="13"/>
      <c r="B377" s="185"/>
      <c r="C377" s="13"/>
      <c r="D377" s="179" t="s">
        <v>137</v>
      </c>
      <c r="E377" s="186" t="s">
        <v>3</v>
      </c>
      <c r="F377" s="187" t="s">
        <v>473</v>
      </c>
      <c r="G377" s="13"/>
      <c r="H377" s="188">
        <v>1</v>
      </c>
      <c r="I377" s="189"/>
      <c r="J377" s="13"/>
      <c r="K377" s="13"/>
      <c r="L377" s="185"/>
      <c r="M377" s="190"/>
      <c r="N377" s="191"/>
      <c r="O377" s="191"/>
      <c r="P377" s="191"/>
      <c r="Q377" s="191"/>
      <c r="R377" s="191"/>
      <c r="S377" s="191"/>
      <c r="T377" s="19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6" t="s">
        <v>137</v>
      </c>
      <c r="AU377" s="186" t="s">
        <v>85</v>
      </c>
      <c r="AV377" s="13" t="s">
        <v>85</v>
      </c>
      <c r="AW377" s="13" t="s">
        <v>38</v>
      </c>
      <c r="AX377" s="13" t="s">
        <v>75</v>
      </c>
      <c r="AY377" s="186" t="s">
        <v>125</v>
      </c>
    </row>
    <row r="378" s="13" customFormat="1">
      <c r="A378" s="13"/>
      <c r="B378" s="185"/>
      <c r="C378" s="13"/>
      <c r="D378" s="179" t="s">
        <v>137</v>
      </c>
      <c r="E378" s="186" t="s">
        <v>3</v>
      </c>
      <c r="F378" s="187" t="s">
        <v>474</v>
      </c>
      <c r="G378" s="13"/>
      <c r="H378" s="188">
        <v>13</v>
      </c>
      <c r="I378" s="189"/>
      <c r="J378" s="13"/>
      <c r="K378" s="13"/>
      <c r="L378" s="185"/>
      <c r="M378" s="190"/>
      <c r="N378" s="191"/>
      <c r="O378" s="191"/>
      <c r="P378" s="191"/>
      <c r="Q378" s="191"/>
      <c r="R378" s="191"/>
      <c r="S378" s="191"/>
      <c r="T378" s="19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6" t="s">
        <v>137</v>
      </c>
      <c r="AU378" s="186" t="s">
        <v>85</v>
      </c>
      <c r="AV378" s="13" t="s">
        <v>85</v>
      </c>
      <c r="AW378" s="13" t="s">
        <v>38</v>
      </c>
      <c r="AX378" s="13" t="s">
        <v>75</v>
      </c>
      <c r="AY378" s="186" t="s">
        <v>125</v>
      </c>
    </row>
    <row r="379" s="13" customFormat="1">
      <c r="A379" s="13"/>
      <c r="B379" s="185"/>
      <c r="C379" s="13"/>
      <c r="D379" s="179" t="s">
        <v>137</v>
      </c>
      <c r="E379" s="186" t="s">
        <v>3</v>
      </c>
      <c r="F379" s="187" t="s">
        <v>475</v>
      </c>
      <c r="G379" s="13"/>
      <c r="H379" s="188">
        <v>5</v>
      </c>
      <c r="I379" s="189"/>
      <c r="J379" s="13"/>
      <c r="K379" s="13"/>
      <c r="L379" s="185"/>
      <c r="M379" s="190"/>
      <c r="N379" s="191"/>
      <c r="O379" s="191"/>
      <c r="P379" s="191"/>
      <c r="Q379" s="191"/>
      <c r="R379" s="191"/>
      <c r="S379" s="191"/>
      <c r="T379" s="19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6" t="s">
        <v>137</v>
      </c>
      <c r="AU379" s="186" t="s">
        <v>85</v>
      </c>
      <c r="AV379" s="13" t="s">
        <v>85</v>
      </c>
      <c r="AW379" s="13" t="s">
        <v>38</v>
      </c>
      <c r="AX379" s="13" t="s">
        <v>75</v>
      </c>
      <c r="AY379" s="186" t="s">
        <v>125</v>
      </c>
    </row>
    <row r="380" s="13" customFormat="1">
      <c r="A380" s="13"/>
      <c r="B380" s="185"/>
      <c r="C380" s="13"/>
      <c r="D380" s="179" t="s">
        <v>137</v>
      </c>
      <c r="E380" s="186" t="s">
        <v>3</v>
      </c>
      <c r="F380" s="187" t="s">
        <v>476</v>
      </c>
      <c r="G380" s="13"/>
      <c r="H380" s="188">
        <v>1</v>
      </c>
      <c r="I380" s="189"/>
      <c r="J380" s="13"/>
      <c r="K380" s="13"/>
      <c r="L380" s="185"/>
      <c r="M380" s="190"/>
      <c r="N380" s="191"/>
      <c r="O380" s="191"/>
      <c r="P380" s="191"/>
      <c r="Q380" s="191"/>
      <c r="R380" s="191"/>
      <c r="S380" s="191"/>
      <c r="T380" s="19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6" t="s">
        <v>137</v>
      </c>
      <c r="AU380" s="186" t="s">
        <v>85</v>
      </c>
      <c r="AV380" s="13" t="s">
        <v>85</v>
      </c>
      <c r="AW380" s="13" t="s">
        <v>38</v>
      </c>
      <c r="AX380" s="13" t="s">
        <v>75</v>
      </c>
      <c r="AY380" s="186" t="s">
        <v>125</v>
      </c>
    </row>
    <row r="381" s="13" customFormat="1">
      <c r="A381" s="13"/>
      <c r="B381" s="185"/>
      <c r="C381" s="13"/>
      <c r="D381" s="179" t="s">
        <v>137</v>
      </c>
      <c r="E381" s="186" t="s">
        <v>3</v>
      </c>
      <c r="F381" s="187" t="s">
        <v>477</v>
      </c>
      <c r="G381" s="13"/>
      <c r="H381" s="188">
        <v>2</v>
      </c>
      <c r="I381" s="189"/>
      <c r="J381" s="13"/>
      <c r="K381" s="13"/>
      <c r="L381" s="185"/>
      <c r="M381" s="190"/>
      <c r="N381" s="191"/>
      <c r="O381" s="191"/>
      <c r="P381" s="191"/>
      <c r="Q381" s="191"/>
      <c r="R381" s="191"/>
      <c r="S381" s="191"/>
      <c r="T381" s="19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6" t="s">
        <v>137</v>
      </c>
      <c r="AU381" s="186" t="s">
        <v>85</v>
      </c>
      <c r="AV381" s="13" t="s">
        <v>85</v>
      </c>
      <c r="AW381" s="13" t="s">
        <v>38</v>
      </c>
      <c r="AX381" s="13" t="s">
        <v>75</v>
      </c>
      <c r="AY381" s="186" t="s">
        <v>125</v>
      </c>
    </row>
    <row r="382" s="13" customFormat="1">
      <c r="A382" s="13"/>
      <c r="B382" s="185"/>
      <c r="C382" s="13"/>
      <c r="D382" s="179" t="s">
        <v>137</v>
      </c>
      <c r="E382" s="186" t="s">
        <v>3</v>
      </c>
      <c r="F382" s="187" t="s">
        <v>478</v>
      </c>
      <c r="G382" s="13"/>
      <c r="H382" s="188">
        <v>2</v>
      </c>
      <c r="I382" s="189"/>
      <c r="J382" s="13"/>
      <c r="K382" s="13"/>
      <c r="L382" s="185"/>
      <c r="M382" s="190"/>
      <c r="N382" s="191"/>
      <c r="O382" s="191"/>
      <c r="P382" s="191"/>
      <c r="Q382" s="191"/>
      <c r="R382" s="191"/>
      <c r="S382" s="191"/>
      <c r="T382" s="19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6" t="s">
        <v>137</v>
      </c>
      <c r="AU382" s="186" t="s">
        <v>85</v>
      </c>
      <c r="AV382" s="13" t="s">
        <v>85</v>
      </c>
      <c r="AW382" s="13" t="s">
        <v>38</v>
      </c>
      <c r="AX382" s="13" t="s">
        <v>75</v>
      </c>
      <c r="AY382" s="186" t="s">
        <v>125</v>
      </c>
    </row>
    <row r="383" s="13" customFormat="1">
      <c r="A383" s="13"/>
      <c r="B383" s="185"/>
      <c r="C383" s="13"/>
      <c r="D383" s="179" t="s">
        <v>137</v>
      </c>
      <c r="E383" s="186" t="s">
        <v>3</v>
      </c>
      <c r="F383" s="187" t="s">
        <v>479</v>
      </c>
      <c r="G383" s="13"/>
      <c r="H383" s="188">
        <v>2</v>
      </c>
      <c r="I383" s="189"/>
      <c r="J383" s="13"/>
      <c r="K383" s="13"/>
      <c r="L383" s="185"/>
      <c r="M383" s="190"/>
      <c r="N383" s="191"/>
      <c r="O383" s="191"/>
      <c r="P383" s="191"/>
      <c r="Q383" s="191"/>
      <c r="R383" s="191"/>
      <c r="S383" s="191"/>
      <c r="T383" s="19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6" t="s">
        <v>137</v>
      </c>
      <c r="AU383" s="186" t="s">
        <v>85</v>
      </c>
      <c r="AV383" s="13" t="s">
        <v>85</v>
      </c>
      <c r="AW383" s="13" t="s">
        <v>38</v>
      </c>
      <c r="AX383" s="13" t="s">
        <v>75</v>
      </c>
      <c r="AY383" s="186" t="s">
        <v>125</v>
      </c>
    </row>
    <row r="384" s="13" customFormat="1">
      <c r="A384" s="13"/>
      <c r="B384" s="185"/>
      <c r="C384" s="13"/>
      <c r="D384" s="179" t="s">
        <v>137</v>
      </c>
      <c r="E384" s="186" t="s">
        <v>3</v>
      </c>
      <c r="F384" s="187" t="s">
        <v>480</v>
      </c>
      <c r="G384" s="13"/>
      <c r="H384" s="188">
        <v>1</v>
      </c>
      <c r="I384" s="189"/>
      <c r="J384" s="13"/>
      <c r="K384" s="13"/>
      <c r="L384" s="185"/>
      <c r="M384" s="190"/>
      <c r="N384" s="191"/>
      <c r="O384" s="191"/>
      <c r="P384" s="191"/>
      <c r="Q384" s="191"/>
      <c r="R384" s="191"/>
      <c r="S384" s="191"/>
      <c r="T384" s="19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6" t="s">
        <v>137</v>
      </c>
      <c r="AU384" s="186" t="s">
        <v>85</v>
      </c>
      <c r="AV384" s="13" t="s">
        <v>85</v>
      </c>
      <c r="AW384" s="13" t="s">
        <v>38</v>
      </c>
      <c r="AX384" s="13" t="s">
        <v>75</v>
      </c>
      <c r="AY384" s="186" t="s">
        <v>125</v>
      </c>
    </row>
    <row r="385" s="13" customFormat="1">
      <c r="A385" s="13"/>
      <c r="B385" s="185"/>
      <c r="C385" s="13"/>
      <c r="D385" s="179" t="s">
        <v>137</v>
      </c>
      <c r="E385" s="186" t="s">
        <v>3</v>
      </c>
      <c r="F385" s="187" t="s">
        <v>481</v>
      </c>
      <c r="G385" s="13"/>
      <c r="H385" s="188">
        <v>2</v>
      </c>
      <c r="I385" s="189"/>
      <c r="J385" s="13"/>
      <c r="K385" s="13"/>
      <c r="L385" s="185"/>
      <c r="M385" s="190"/>
      <c r="N385" s="191"/>
      <c r="O385" s="191"/>
      <c r="P385" s="191"/>
      <c r="Q385" s="191"/>
      <c r="R385" s="191"/>
      <c r="S385" s="191"/>
      <c r="T385" s="19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6" t="s">
        <v>137</v>
      </c>
      <c r="AU385" s="186" t="s">
        <v>85</v>
      </c>
      <c r="AV385" s="13" t="s">
        <v>85</v>
      </c>
      <c r="AW385" s="13" t="s">
        <v>38</v>
      </c>
      <c r="AX385" s="13" t="s">
        <v>75</v>
      </c>
      <c r="AY385" s="186" t="s">
        <v>125</v>
      </c>
    </row>
    <row r="386" s="13" customFormat="1">
      <c r="A386" s="13"/>
      <c r="B386" s="185"/>
      <c r="C386" s="13"/>
      <c r="D386" s="179" t="s">
        <v>137</v>
      </c>
      <c r="E386" s="186" t="s">
        <v>3</v>
      </c>
      <c r="F386" s="187" t="s">
        <v>482</v>
      </c>
      <c r="G386" s="13"/>
      <c r="H386" s="188">
        <v>1</v>
      </c>
      <c r="I386" s="189"/>
      <c r="J386" s="13"/>
      <c r="K386" s="13"/>
      <c r="L386" s="185"/>
      <c r="M386" s="190"/>
      <c r="N386" s="191"/>
      <c r="O386" s="191"/>
      <c r="P386" s="191"/>
      <c r="Q386" s="191"/>
      <c r="R386" s="191"/>
      <c r="S386" s="191"/>
      <c r="T386" s="19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6" t="s">
        <v>137</v>
      </c>
      <c r="AU386" s="186" t="s">
        <v>85</v>
      </c>
      <c r="AV386" s="13" t="s">
        <v>85</v>
      </c>
      <c r="AW386" s="13" t="s">
        <v>38</v>
      </c>
      <c r="AX386" s="13" t="s">
        <v>75</v>
      </c>
      <c r="AY386" s="186" t="s">
        <v>125</v>
      </c>
    </row>
    <row r="387" s="13" customFormat="1">
      <c r="A387" s="13"/>
      <c r="B387" s="185"/>
      <c r="C387" s="13"/>
      <c r="D387" s="179" t="s">
        <v>137</v>
      </c>
      <c r="E387" s="186" t="s">
        <v>3</v>
      </c>
      <c r="F387" s="187" t="s">
        <v>483</v>
      </c>
      <c r="G387" s="13"/>
      <c r="H387" s="188">
        <v>1</v>
      </c>
      <c r="I387" s="189"/>
      <c r="J387" s="13"/>
      <c r="K387" s="13"/>
      <c r="L387" s="185"/>
      <c r="M387" s="190"/>
      <c r="N387" s="191"/>
      <c r="O387" s="191"/>
      <c r="P387" s="191"/>
      <c r="Q387" s="191"/>
      <c r="R387" s="191"/>
      <c r="S387" s="191"/>
      <c r="T387" s="19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6" t="s">
        <v>137</v>
      </c>
      <c r="AU387" s="186" t="s">
        <v>85</v>
      </c>
      <c r="AV387" s="13" t="s">
        <v>85</v>
      </c>
      <c r="AW387" s="13" t="s">
        <v>38</v>
      </c>
      <c r="AX387" s="13" t="s">
        <v>75</v>
      </c>
      <c r="AY387" s="186" t="s">
        <v>125</v>
      </c>
    </row>
    <row r="388" s="13" customFormat="1">
      <c r="A388" s="13"/>
      <c r="B388" s="185"/>
      <c r="C388" s="13"/>
      <c r="D388" s="179" t="s">
        <v>137</v>
      </c>
      <c r="E388" s="186" t="s">
        <v>3</v>
      </c>
      <c r="F388" s="187" t="s">
        <v>484</v>
      </c>
      <c r="G388" s="13"/>
      <c r="H388" s="188">
        <v>1</v>
      </c>
      <c r="I388" s="189"/>
      <c r="J388" s="13"/>
      <c r="K388" s="13"/>
      <c r="L388" s="185"/>
      <c r="M388" s="190"/>
      <c r="N388" s="191"/>
      <c r="O388" s="191"/>
      <c r="P388" s="191"/>
      <c r="Q388" s="191"/>
      <c r="R388" s="191"/>
      <c r="S388" s="191"/>
      <c r="T388" s="19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6" t="s">
        <v>137</v>
      </c>
      <c r="AU388" s="186" t="s">
        <v>85</v>
      </c>
      <c r="AV388" s="13" t="s">
        <v>85</v>
      </c>
      <c r="AW388" s="13" t="s">
        <v>38</v>
      </c>
      <c r="AX388" s="13" t="s">
        <v>75</v>
      </c>
      <c r="AY388" s="186" t="s">
        <v>125</v>
      </c>
    </row>
    <row r="389" s="13" customFormat="1">
      <c r="A389" s="13"/>
      <c r="B389" s="185"/>
      <c r="C389" s="13"/>
      <c r="D389" s="179" t="s">
        <v>137</v>
      </c>
      <c r="E389" s="186" t="s">
        <v>3</v>
      </c>
      <c r="F389" s="187" t="s">
        <v>485</v>
      </c>
      <c r="G389" s="13"/>
      <c r="H389" s="188">
        <v>2</v>
      </c>
      <c r="I389" s="189"/>
      <c r="J389" s="13"/>
      <c r="K389" s="13"/>
      <c r="L389" s="185"/>
      <c r="M389" s="190"/>
      <c r="N389" s="191"/>
      <c r="O389" s="191"/>
      <c r="P389" s="191"/>
      <c r="Q389" s="191"/>
      <c r="R389" s="191"/>
      <c r="S389" s="191"/>
      <c r="T389" s="19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6" t="s">
        <v>137</v>
      </c>
      <c r="AU389" s="186" t="s">
        <v>85</v>
      </c>
      <c r="AV389" s="13" t="s">
        <v>85</v>
      </c>
      <c r="AW389" s="13" t="s">
        <v>38</v>
      </c>
      <c r="AX389" s="13" t="s">
        <v>75</v>
      </c>
      <c r="AY389" s="186" t="s">
        <v>125</v>
      </c>
    </row>
    <row r="390" s="13" customFormat="1">
      <c r="A390" s="13"/>
      <c r="B390" s="185"/>
      <c r="C390" s="13"/>
      <c r="D390" s="179" t="s">
        <v>137</v>
      </c>
      <c r="E390" s="186" t="s">
        <v>3</v>
      </c>
      <c r="F390" s="187" t="s">
        <v>486</v>
      </c>
      <c r="G390" s="13"/>
      <c r="H390" s="188">
        <v>1</v>
      </c>
      <c r="I390" s="189"/>
      <c r="J390" s="13"/>
      <c r="K390" s="13"/>
      <c r="L390" s="185"/>
      <c r="M390" s="190"/>
      <c r="N390" s="191"/>
      <c r="O390" s="191"/>
      <c r="P390" s="191"/>
      <c r="Q390" s="191"/>
      <c r="R390" s="191"/>
      <c r="S390" s="191"/>
      <c r="T390" s="19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6" t="s">
        <v>137</v>
      </c>
      <c r="AU390" s="186" t="s">
        <v>85</v>
      </c>
      <c r="AV390" s="13" t="s">
        <v>85</v>
      </c>
      <c r="AW390" s="13" t="s">
        <v>38</v>
      </c>
      <c r="AX390" s="13" t="s">
        <v>75</v>
      </c>
      <c r="AY390" s="186" t="s">
        <v>125</v>
      </c>
    </row>
    <row r="391" s="14" customFormat="1">
      <c r="A391" s="14"/>
      <c r="B391" s="193"/>
      <c r="C391" s="14"/>
      <c r="D391" s="179" t="s">
        <v>137</v>
      </c>
      <c r="E391" s="194" t="s">
        <v>3</v>
      </c>
      <c r="F391" s="195" t="s">
        <v>157</v>
      </c>
      <c r="G391" s="14"/>
      <c r="H391" s="196">
        <v>51</v>
      </c>
      <c r="I391" s="197"/>
      <c r="J391" s="14"/>
      <c r="K391" s="14"/>
      <c r="L391" s="193"/>
      <c r="M391" s="198"/>
      <c r="N391" s="199"/>
      <c r="O391" s="199"/>
      <c r="P391" s="199"/>
      <c r="Q391" s="199"/>
      <c r="R391" s="199"/>
      <c r="S391" s="199"/>
      <c r="T391" s="20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194" t="s">
        <v>137</v>
      </c>
      <c r="AU391" s="194" t="s">
        <v>85</v>
      </c>
      <c r="AV391" s="14" t="s">
        <v>132</v>
      </c>
      <c r="AW391" s="14" t="s">
        <v>38</v>
      </c>
      <c r="AX391" s="14" t="s">
        <v>83</v>
      </c>
      <c r="AY391" s="194" t="s">
        <v>125</v>
      </c>
    </row>
    <row r="392" s="2" customFormat="1" ht="16.5" customHeight="1">
      <c r="A392" s="39"/>
      <c r="B392" s="165"/>
      <c r="C392" s="166" t="s">
        <v>487</v>
      </c>
      <c r="D392" s="166" t="s">
        <v>127</v>
      </c>
      <c r="E392" s="167" t="s">
        <v>488</v>
      </c>
      <c r="F392" s="168" t="s">
        <v>489</v>
      </c>
      <c r="G392" s="169" t="s">
        <v>444</v>
      </c>
      <c r="H392" s="170">
        <v>1</v>
      </c>
      <c r="I392" s="171"/>
      <c r="J392" s="172">
        <f>ROUND(I392*H392,2)</f>
        <v>0</v>
      </c>
      <c r="K392" s="168" t="s">
        <v>131</v>
      </c>
      <c r="L392" s="40"/>
      <c r="M392" s="173" t="s">
        <v>3</v>
      </c>
      <c r="N392" s="174" t="s">
        <v>46</v>
      </c>
      <c r="O392" s="73"/>
      <c r="P392" s="175">
        <f>O392*H392</f>
        <v>0</v>
      </c>
      <c r="Q392" s="175">
        <v>0</v>
      </c>
      <c r="R392" s="175">
        <f>Q392*H392</f>
        <v>0</v>
      </c>
      <c r="S392" s="175">
        <v>0</v>
      </c>
      <c r="T392" s="17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177" t="s">
        <v>132</v>
      </c>
      <c r="AT392" s="177" t="s">
        <v>127</v>
      </c>
      <c r="AU392" s="177" t="s">
        <v>85</v>
      </c>
      <c r="AY392" s="20" t="s">
        <v>125</v>
      </c>
      <c r="BE392" s="178">
        <f>IF(N392="základní",J392,0)</f>
        <v>0</v>
      </c>
      <c r="BF392" s="178">
        <f>IF(N392="snížená",J392,0)</f>
        <v>0</v>
      </c>
      <c r="BG392" s="178">
        <f>IF(N392="zákl. přenesená",J392,0)</f>
        <v>0</v>
      </c>
      <c r="BH392" s="178">
        <f>IF(N392="sníž. přenesená",J392,0)</f>
        <v>0</v>
      </c>
      <c r="BI392" s="178">
        <f>IF(N392="nulová",J392,0)</f>
        <v>0</v>
      </c>
      <c r="BJ392" s="20" t="s">
        <v>83</v>
      </c>
      <c r="BK392" s="178">
        <f>ROUND(I392*H392,2)</f>
        <v>0</v>
      </c>
      <c r="BL392" s="20" t="s">
        <v>132</v>
      </c>
      <c r="BM392" s="177" t="s">
        <v>490</v>
      </c>
    </row>
    <row r="393" s="2" customFormat="1">
      <c r="A393" s="39"/>
      <c r="B393" s="40"/>
      <c r="C393" s="39"/>
      <c r="D393" s="179" t="s">
        <v>134</v>
      </c>
      <c r="E393" s="39"/>
      <c r="F393" s="180" t="s">
        <v>489</v>
      </c>
      <c r="G393" s="39"/>
      <c r="H393" s="39"/>
      <c r="I393" s="181"/>
      <c r="J393" s="39"/>
      <c r="K393" s="39"/>
      <c r="L393" s="40"/>
      <c r="M393" s="182"/>
      <c r="N393" s="183"/>
      <c r="O393" s="73"/>
      <c r="P393" s="73"/>
      <c r="Q393" s="73"/>
      <c r="R393" s="73"/>
      <c r="S393" s="73"/>
      <c r="T393" s="74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20" t="s">
        <v>134</v>
      </c>
      <c r="AU393" s="20" t="s">
        <v>85</v>
      </c>
    </row>
    <row r="394" s="2" customFormat="1">
      <c r="A394" s="39"/>
      <c r="B394" s="40"/>
      <c r="C394" s="39"/>
      <c r="D394" s="179" t="s">
        <v>135</v>
      </c>
      <c r="E394" s="39"/>
      <c r="F394" s="184" t="s">
        <v>491</v>
      </c>
      <c r="G394" s="39"/>
      <c r="H394" s="39"/>
      <c r="I394" s="181"/>
      <c r="J394" s="39"/>
      <c r="K394" s="39"/>
      <c r="L394" s="40"/>
      <c r="M394" s="182"/>
      <c r="N394" s="183"/>
      <c r="O394" s="73"/>
      <c r="P394" s="73"/>
      <c r="Q394" s="73"/>
      <c r="R394" s="73"/>
      <c r="S394" s="73"/>
      <c r="T394" s="74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20" t="s">
        <v>135</v>
      </c>
      <c r="AU394" s="20" t="s">
        <v>85</v>
      </c>
    </row>
    <row r="395" s="13" customFormat="1">
      <c r="A395" s="13"/>
      <c r="B395" s="185"/>
      <c r="C395" s="13"/>
      <c r="D395" s="179" t="s">
        <v>137</v>
      </c>
      <c r="E395" s="186" t="s">
        <v>3</v>
      </c>
      <c r="F395" s="187" t="s">
        <v>492</v>
      </c>
      <c r="G395" s="13"/>
      <c r="H395" s="188">
        <v>1</v>
      </c>
      <c r="I395" s="189"/>
      <c r="J395" s="13"/>
      <c r="K395" s="13"/>
      <c r="L395" s="185"/>
      <c r="M395" s="190"/>
      <c r="N395" s="191"/>
      <c r="O395" s="191"/>
      <c r="P395" s="191"/>
      <c r="Q395" s="191"/>
      <c r="R395" s="191"/>
      <c r="S395" s="191"/>
      <c r="T395" s="19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6" t="s">
        <v>137</v>
      </c>
      <c r="AU395" s="186" t="s">
        <v>85</v>
      </c>
      <c r="AV395" s="13" t="s">
        <v>85</v>
      </c>
      <c r="AW395" s="13" t="s">
        <v>38</v>
      </c>
      <c r="AX395" s="13" t="s">
        <v>83</v>
      </c>
      <c r="AY395" s="186" t="s">
        <v>125</v>
      </c>
    </row>
    <row r="396" s="2" customFormat="1" ht="16.5" customHeight="1">
      <c r="A396" s="39"/>
      <c r="B396" s="165"/>
      <c r="C396" s="166" t="s">
        <v>493</v>
      </c>
      <c r="D396" s="166" t="s">
        <v>127</v>
      </c>
      <c r="E396" s="167" t="s">
        <v>494</v>
      </c>
      <c r="F396" s="168" t="s">
        <v>495</v>
      </c>
      <c r="G396" s="169" t="s">
        <v>444</v>
      </c>
      <c r="H396" s="170">
        <v>45</v>
      </c>
      <c r="I396" s="171"/>
      <c r="J396" s="172">
        <f>ROUND(I396*H396,2)</f>
        <v>0</v>
      </c>
      <c r="K396" s="168" t="s">
        <v>131</v>
      </c>
      <c r="L396" s="40"/>
      <c r="M396" s="173" t="s">
        <v>3</v>
      </c>
      <c r="N396" s="174" t="s">
        <v>46</v>
      </c>
      <c r="O396" s="73"/>
      <c r="P396" s="175">
        <f>O396*H396</f>
        <v>0</v>
      </c>
      <c r="Q396" s="175">
        <v>0</v>
      </c>
      <c r="R396" s="175">
        <f>Q396*H396</f>
        <v>0</v>
      </c>
      <c r="S396" s="175">
        <v>0</v>
      </c>
      <c r="T396" s="17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177" t="s">
        <v>132</v>
      </c>
      <c r="AT396" s="177" t="s">
        <v>127</v>
      </c>
      <c r="AU396" s="177" t="s">
        <v>85</v>
      </c>
      <c r="AY396" s="20" t="s">
        <v>125</v>
      </c>
      <c r="BE396" s="178">
        <f>IF(N396="základní",J396,0)</f>
        <v>0</v>
      </c>
      <c r="BF396" s="178">
        <f>IF(N396="snížená",J396,0)</f>
        <v>0</v>
      </c>
      <c r="BG396" s="178">
        <f>IF(N396="zákl. přenesená",J396,0)</f>
        <v>0</v>
      </c>
      <c r="BH396" s="178">
        <f>IF(N396="sníž. přenesená",J396,0)</f>
        <v>0</v>
      </c>
      <c r="BI396" s="178">
        <f>IF(N396="nulová",J396,0)</f>
        <v>0</v>
      </c>
      <c r="BJ396" s="20" t="s">
        <v>83</v>
      </c>
      <c r="BK396" s="178">
        <f>ROUND(I396*H396,2)</f>
        <v>0</v>
      </c>
      <c r="BL396" s="20" t="s">
        <v>132</v>
      </c>
      <c r="BM396" s="177" t="s">
        <v>496</v>
      </c>
    </row>
    <row r="397" s="2" customFormat="1">
      <c r="A397" s="39"/>
      <c r="B397" s="40"/>
      <c r="C397" s="39"/>
      <c r="D397" s="179" t="s">
        <v>134</v>
      </c>
      <c r="E397" s="39"/>
      <c r="F397" s="180" t="s">
        <v>495</v>
      </c>
      <c r="G397" s="39"/>
      <c r="H397" s="39"/>
      <c r="I397" s="181"/>
      <c r="J397" s="39"/>
      <c r="K397" s="39"/>
      <c r="L397" s="40"/>
      <c r="M397" s="182"/>
      <c r="N397" s="183"/>
      <c r="O397" s="73"/>
      <c r="P397" s="73"/>
      <c r="Q397" s="73"/>
      <c r="R397" s="73"/>
      <c r="S397" s="73"/>
      <c r="T397" s="74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20" t="s">
        <v>134</v>
      </c>
      <c r="AU397" s="20" t="s">
        <v>85</v>
      </c>
    </row>
    <row r="398" s="2" customFormat="1">
      <c r="A398" s="39"/>
      <c r="B398" s="40"/>
      <c r="C398" s="39"/>
      <c r="D398" s="179" t="s">
        <v>135</v>
      </c>
      <c r="E398" s="39"/>
      <c r="F398" s="184" t="s">
        <v>497</v>
      </c>
      <c r="G398" s="39"/>
      <c r="H398" s="39"/>
      <c r="I398" s="181"/>
      <c r="J398" s="39"/>
      <c r="K398" s="39"/>
      <c r="L398" s="40"/>
      <c r="M398" s="182"/>
      <c r="N398" s="183"/>
      <c r="O398" s="73"/>
      <c r="P398" s="73"/>
      <c r="Q398" s="73"/>
      <c r="R398" s="73"/>
      <c r="S398" s="73"/>
      <c r="T398" s="74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20" t="s">
        <v>135</v>
      </c>
      <c r="AU398" s="20" t="s">
        <v>85</v>
      </c>
    </row>
    <row r="399" s="13" customFormat="1">
      <c r="A399" s="13"/>
      <c r="B399" s="185"/>
      <c r="C399" s="13"/>
      <c r="D399" s="179" t="s">
        <v>137</v>
      </c>
      <c r="E399" s="186" t="s">
        <v>3</v>
      </c>
      <c r="F399" s="187" t="s">
        <v>498</v>
      </c>
      <c r="G399" s="13"/>
      <c r="H399" s="188">
        <v>44</v>
      </c>
      <c r="I399" s="189"/>
      <c r="J399" s="13"/>
      <c r="K399" s="13"/>
      <c r="L399" s="185"/>
      <c r="M399" s="190"/>
      <c r="N399" s="191"/>
      <c r="O399" s="191"/>
      <c r="P399" s="191"/>
      <c r="Q399" s="191"/>
      <c r="R399" s="191"/>
      <c r="S399" s="191"/>
      <c r="T399" s="19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6" t="s">
        <v>137</v>
      </c>
      <c r="AU399" s="186" t="s">
        <v>85</v>
      </c>
      <c r="AV399" s="13" t="s">
        <v>85</v>
      </c>
      <c r="AW399" s="13" t="s">
        <v>38</v>
      </c>
      <c r="AX399" s="13" t="s">
        <v>75</v>
      </c>
      <c r="AY399" s="186" t="s">
        <v>125</v>
      </c>
    </row>
    <row r="400" s="13" customFormat="1">
      <c r="A400" s="13"/>
      <c r="B400" s="185"/>
      <c r="C400" s="13"/>
      <c r="D400" s="179" t="s">
        <v>137</v>
      </c>
      <c r="E400" s="186" t="s">
        <v>3</v>
      </c>
      <c r="F400" s="187" t="s">
        <v>492</v>
      </c>
      <c r="G400" s="13"/>
      <c r="H400" s="188">
        <v>1</v>
      </c>
      <c r="I400" s="189"/>
      <c r="J400" s="13"/>
      <c r="K400" s="13"/>
      <c r="L400" s="185"/>
      <c r="M400" s="190"/>
      <c r="N400" s="191"/>
      <c r="O400" s="191"/>
      <c r="P400" s="191"/>
      <c r="Q400" s="191"/>
      <c r="R400" s="191"/>
      <c r="S400" s="191"/>
      <c r="T400" s="19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6" t="s">
        <v>137</v>
      </c>
      <c r="AU400" s="186" t="s">
        <v>85</v>
      </c>
      <c r="AV400" s="13" t="s">
        <v>85</v>
      </c>
      <c r="AW400" s="13" t="s">
        <v>38</v>
      </c>
      <c r="AX400" s="13" t="s">
        <v>75</v>
      </c>
      <c r="AY400" s="186" t="s">
        <v>125</v>
      </c>
    </row>
    <row r="401" s="14" customFormat="1">
      <c r="A401" s="14"/>
      <c r="B401" s="193"/>
      <c r="C401" s="14"/>
      <c r="D401" s="179" t="s">
        <v>137</v>
      </c>
      <c r="E401" s="194" t="s">
        <v>3</v>
      </c>
      <c r="F401" s="195" t="s">
        <v>157</v>
      </c>
      <c r="G401" s="14"/>
      <c r="H401" s="196">
        <v>45</v>
      </c>
      <c r="I401" s="197"/>
      <c r="J401" s="14"/>
      <c r="K401" s="14"/>
      <c r="L401" s="193"/>
      <c r="M401" s="198"/>
      <c r="N401" s="199"/>
      <c r="O401" s="199"/>
      <c r="P401" s="199"/>
      <c r="Q401" s="199"/>
      <c r="R401" s="199"/>
      <c r="S401" s="199"/>
      <c r="T401" s="20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4" t="s">
        <v>137</v>
      </c>
      <c r="AU401" s="194" t="s">
        <v>85</v>
      </c>
      <c r="AV401" s="14" t="s">
        <v>132</v>
      </c>
      <c r="AW401" s="14" t="s">
        <v>38</v>
      </c>
      <c r="AX401" s="14" t="s">
        <v>83</v>
      </c>
      <c r="AY401" s="194" t="s">
        <v>125</v>
      </c>
    </row>
    <row r="402" s="2" customFormat="1" ht="21.75" customHeight="1">
      <c r="A402" s="39"/>
      <c r="B402" s="165"/>
      <c r="C402" s="166" t="s">
        <v>499</v>
      </c>
      <c r="D402" s="166" t="s">
        <v>127</v>
      </c>
      <c r="E402" s="167" t="s">
        <v>500</v>
      </c>
      <c r="F402" s="168" t="s">
        <v>501</v>
      </c>
      <c r="G402" s="169" t="s">
        <v>444</v>
      </c>
      <c r="H402" s="170">
        <v>32</v>
      </c>
      <c r="I402" s="171"/>
      <c r="J402" s="172">
        <f>ROUND(I402*H402,2)</f>
        <v>0</v>
      </c>
      <c r="K402" s="168" t="s">
        <v>131</v>
      </c>
      <c r="L402" s="40"/>
      <c r="M402" s="173" t="s">
        <v>3</v>
      </c>
      <c r="N402" s="174" t="s">
        <v>46</v>
      </c>
      <c r="O402" s="73"/>
      <c r="P402" s="175">
        <f>O402*H402</f>
        <v>0</v>
      </c>
      <c r="Q402" s="175">
        <v>0</v>
      </c>
      <c r="R402" s="175">
        <f>Q402*H402</f>
        <v>0</v>
      </c>
      <c r="S402" s="175">
        <v>0</v>
      </c>
      <c r="T402" s="176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177" t="s">
        <v>132</v>
      </c>
      <c r="AT402" s="177" t="s">
        <v>127</v>
      </c>
      <c r="AU402" s="177" t="s">
        <v>85</v>
      </c>
      <c r="AY402" s="20" t="s">
        <v>125</v>
      </c>
      <c r="BE402" s="178">
        <f>IF(N402="základní",J402,0)</f>
        <v>0</v>
      </c>
      <c r="BF402" s="178">
        <f>IF(N402="snížená",J402,0)</f>
        <v>0</v>
      </c>
      <c r="BG402" s="178">
        <f>IF(N402="zákl. přenesená",J402,0)</f>
        <v>0</v>
      </c>
      <c r="BH402" s="178">
        <f>IF(N402="sníž. přenesená",J402,0)</f>
        <v>0</v>
      </c>
      <c r="BI402" s="178">
        <f>IF(N402="nulová",J402,0)</f>
        <v>0</v>
      </c>
      <c r="BJ402" s="20" t="s">
        <v>83</v>
      </c>
      <c r="BK402" s="178">
        <f>ROUND(I402*H402,2)</f>
        <v>0</v>
      </c>
      <c r="BL402" s="20" t="s">
        <v>132</v>
      </c>
      <c r="BM402" s="177" t="s">
        <v>502</v>
      </c>
    </row>
    <row r="403" s="2" customFormat="1">
      <c r="A403" s="39"/>
      <c r="B403" s="40"/>
      <c r="C403" s="39"/>
      <c r="D403" s="179" t="s">
        <v>134</v>
      </c>
      <c r="E403" s="39"/>
      <c r="F403" s="180" t="s">
        <v>501</v>
      </c>
      <c r="G403" s="39"/>
      <c r="H403" s="39"/>
      <c r="I403" s="181"/>
      <c r="J403" s="39"/>
      <c r="K403" s="39"/>
      <c r="L403" s="40"/>
      <c r="M403" s="182"/>
      <c r="N403" s="183"/>
      <c r="O403" s="73"/>
      <c r="P403" s="73"/>
      <c r="Q403" s="73"/>
      <c r="R403" s="73"/>
      <c r="S403" s="73"/>
      <c r="T403" s="74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20" t="s">
        <v>134</v>
      </c>
      <c r="AU403" s="20" t="s">
        <v>85</v>
      </c>
    </row>
    <row r="404" s="2" customFormat="1">
      <c r="A404" s="39"/>
      <c r="B404" s="40"/>
      <c r="C404" s="39"/>
      <c r="D404" s="179" t="s">
        <v>135</v>
      </c>
      <c r="E404" s="39"/>
      <c r="F404" s="184" t="s">
        <v>503</v>
      </c>
      <c r="G404" s="39"/>
      <c r="H404" s="39"/>
      <c r="I404" s="181"/>
      <c r="J404" s="39"/>
      <c r="K404" s="39"/>
      <c r="L404" s="40"/>
      <c r="M404" s="182"/>
      <c r="N404" s="183"/>
      <c r="O404" s="73"/>
      <c r="P404" s="73"/>
      <c r="Q404" s="73"/>
      <c r="R404" s="73"/>
      <c r="S404" s="73"/>
      <c r="T404" s="74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20" t="s">
        <v>135</v>
      </c>
      <c r="AU404" s="20" t="s">
        <v>85</v>
      </c>
    </row>
    <row r="405" s="2" customFormat="1" ht="16.5" customHeight="1">
      <c r="A405" s="39"/>
      <c r="B405" s="165"/>
      <c r="C405" s="166" t="s">
        <v>504</v>
      </c>
      <c r="D405" s="166" t="s">
        <v>127</v>
      </c>
      <c r="E405" s="167" t="s">
        <v>505</v>
      </c>
      <c r="F405" s="168" t="s">
        <v>506</v>
      </c>
      <c r="G405" s="169" t="s">
        <v>444</v>
      </c>
      <c r="H405" s="170">
        <v>27</v>
      </c>
      <c r="I405" s="171"/>
      <c r="J405" s="172">
        <f>ROUND(I405*H405,2)</f>
        <v>0</v>
      </c>
      <c r="K405" s="168" t="s">
        <v>131</v>
      </c>
      <c r="L405" s="40"/>
      <c r="M405" s="173" t="s">
        <v>3</v>
      </c>
      <c r="N405" s="174" t="s">
        <v>46</v>
      </c>
      <c r="O405" s="73"/>
      <c r="P405" s="175">
        <f>O405*H405</f>
        <v>0</v>
      </c>
      <c r="Q405" s="175">
        <v>0</v>
      </c>
      <c r="R405" s="175">
        <f>Q405*H405</f>
        <v>0</v>
      </c>
      <c r="S405" s="175">
        <v>0</v>
      </c>
      <c r="T405" s="176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177" t="s">
        <v>132</v>
      </c>
      <c r="AT405" s="177" t="s">
        <v>127</v>
      </c>
      <c r="AU405" s="177" t="s">
        <v>85</v>
      </c>
      <c r="AY405" s="20" t="s">
        <v>125</v>
      </c>
      <c r="BE405" s="178">
        <f>IF(N405="základní",J405,0)</f>
        <v>0</v>
      </c>
      <c r="BF405" s="178">
        <f>IF(N405="snížená",J405,0)</f>
        <v>0</v>
      </c>
      <c r="BG405" s="178">
        <f>IF(N405="zákl. přenesená",J405,0)</f>
        <v>0</v>
      </c>
      <c r="BH405" s="178">
        <f>IF(N405="sníž. přenesená",J405,0)</f>
        <v>0</v>
      </c>
      <c r="BI405" s="178">
        <f>IF(N405="nulová",J405,0)</f>
        <v>0</v>
      </c>
      <c r="BJ405" s="20" t="s">
        <v>83</v>
      </c>
      <c r="BK405" s="178">
        <f>ROUND(I405*H405,2)</f>
        <v>0</v>
      </c>
      <c r="BL405" s="20" t="s">
        <v>132</v>
      </c>
      <c r="BM405" s="177" t="s">
        <v>507</v>
      </c>
    </row>
    <row r="406" s="2" customFormat="1">
      <c r="A406" s="39"/>
      <c r="B406" s="40"/>
      <c r="C406" s="39"/>
      <c r="D406" s="179" t="s">
        <v>134</v>
      </c>
      <c r="E406" s="39"/>
      <c r="F406" s="180" t="s">
        <v>506</v>
      </c>
      <c r="G406" s="39"/>
      <c r="H406" s="39"/>
      <c r="I406" s="181"/>
      <c r="J406" s="39"/>
      <c r="K406" s="39"/>
      <c r="L406" s="40"/>
      <c r="M406" s="182"/>
      <c r="N406" s="183"/>
      <c r="O406" s="73"/>
      <c r="P406" s="73"/>
      <c r="Q406" s="73"/>
      <c r="R406" s="73"/>
      <c r="S406" s="73"/>
      <c r="T406" s="74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20" t="s">
        <v>134</v>
      </c>
      <c r="AU406" s="20" t="s">
        <v>85</v>
      </c>
    </row>
    <row r="407" s="2" customFormat="1">
      <c r="A407" s="39"/>
      <c r="B407" s="40"/>
      <c r="C407" s="39"/>
      <c r="D407" s="179" t="s">
        <v>135</v>
      </c>
      <c r="E407" s="39"/>
      <c r="F407" s="184" t="s">
        <v>497</v>
      </c>
      <c r="G407" s="39"/>
      <c r="H407" s="39"/>
      <c r="I407" s="181"/>
      <c r="J407" s="39"/>
      <c r="K407" s="39"/>
      <c r="L407" s="40"/>
      <c r="M407" s="182"/>
      <c r="N407" s="183"/>
      <c r="O407" s="73"/>
      <c r="P407" s="73"/>
      <c r="Q407" s="73"/>
      <c r="R407" s="73"/>
      <c r="S407" s="73"/>
      <c r="T407" s="74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20" t="s">
        <v>135</v>
      </c>
      <c r="AU407" s="20" t="s">
        <v>85</v>
      </c>
    </row>
    <row r="408" s="2" customFormat="1" ht="16.5" customHeight="1">
      <c r="A408" s="39"/>
      <c r="B408" s="165"/>
      <c r="C408" s="166" t="s">
        <v>508</v>
      </c>
      <c r="D408" s="166" t="s">
        <v>127</v>
      </c>
      <c r="E408" s="167" t="s">
        <v>509</v>
      </c>
      <c r="F408" s="168" t="s">
        <v>510</v>
      </c>
      <c r="G408" s="169" t="s">
        <v>213</v>
      </c>
      <c r="H408" s="170">
        <v>250.75</v>
      </c>
      <c r="I408" s="171"/>
      <c r="J408" s="172">
        <f>ROUND(I408*H408,2)</f>
        <v>0</v>
      </c>
      <c r="K408" s="168" t="s">
        <v>131</v>
      </c>
      <c r="L408" s="40"/>
      <c r="M408" s="173" t="s">
        <v>3</v>
      </c>
      <c r="N408" s="174" t="s">
        <v>46</v>
      </c>
      <c r="O408" s="73"/>
      <c r="P408" s="175">
        <f>O408*H408</f>
        <v>0</v>
      </c>
      <c r="Q408" s="175">
        <v>0</v>
      </c>
      <c r="R408" s="175">
        <f>Q408*H408</f>
        <v>0</v>
      </c>
      <c r="S408" s="175">
        <v>0</v>
      </c>
      <c r="T408" s="176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177" t="s">
        <v>132</v>
      </c>
      <c r="AT408" s="177" t="s">
        <v>127</v>
      </c>
      <c r="AU408" s="177" t="s">
        <v>85</v>
      </c>
      <c r="AY408" s="20" t="s">
        <v>125</v>
      </c>
      <c r="BE408" s="178">
        <f>IF(N408="základní",J408,0)</f>
        <v>0</v>
      </c>
      <c r="BF408" s="178">
        <f>IF(N408="snížená",J408,0)</f>
        <v>0</v>
      </c>
      <c r="BG408" s="178">
        <f>IF(N408="zákl. přenesená",J408,0)</f>
        <v>0</v>
      </c>
      <c r="BH408" s="178">
        <f>IF(N408="sníž. přenesená",J408,0)</f>
        <v>0</v>
      </c>
      <c r="BI408" s="178">
        <f>IF(N408="nulová",J408,0)</f>
        <v>0</v>
      </c>
      <c r="BJ408" s="20" t="s">
        <v>83</v>
      </c>
      <c r="BK408" s="178">
        <f>ROUND(I408*H408,2)</f>
        <v>0</v>
      </c>
      <c r="BL408" s="20" t="s">
        <v>132</v>
      </c>
      <c r="BM408" s="177" t="s">
        <v>511</v>
      </c>
    </row>
    <row r="409" s="2" customFormat="1">
      <c r="A409" s="39"/>
      <c r="B409" s="40"/>
      <c r="C409" s="39"/>
      <c r="D409" s="179" t="s">
        <v>134</v>
      </c>
      <c r="E409" s="39"/>
      <c r="F409" s="180" t="s">
        <v>510</v>
      </c>
      <c r="G409" s="39"/>
      <c r="H409" s="39"/>
      <c r="I409" s="181"/>
      <c r="J409" s="39"/>
      <c r="K409" s="39"/>
      <c r="L409" s="40"/>
      <c r="M409" s="182"/>
      <c r="N409" s="183"/>
      <c r="O409" s="73"/>
      <c r="P409" s="73"/>
      <c r="Q409" s="73"/>
      <c r="R409" s="73"/>
      <c r="S409" s="73"/>
      <c r="T409" s="74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20" t="s">
        <v>134</v>
      </c>
      <c r="AU409" s="20" t="s">
        <v>85</v>
      </c>
    </row>
    <row r="410" s="2" customFormat="1">
      <c r="A410" s="39"/>
      <c r="B410" s="40"/>
      <c r="C410" s="39"/>
      <c r="D410" s="179" t="s">
        <v>135</v>
      </c>
      <c r="E410" s="39"/>
      <c r="F410" s="184" t="s">
        <v>512</v>
      </c>
      <c r="G410" s="39"/>
      <c r="H410" s="39"/>
      <c r="I410" s="181"/>
      <c r="J410" s="39"/>
      <c r="K410" s="39"/>
      <c r="L410" s="40"/>
      <c r="M410" s="182"/>
      <c r="N410" s="183"/>
      <c r="O410" s="73"/>
      <c r="P410" s="73"/>
      <c r="Q410" s="73"/>
      <c r="R410" s="73"/>
      <c r="S410" s="73"/>
      <c r="T410" s="74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20" t="s">
        <v>135</v>
      </c>
      <c r="AU410" s="20" t="s">
        <v>85</v>
      </c>
    </row>
    <row r="411" s="13" customFormat="1">
      <c r="A411" s="13"/>
      <c r="B411" s="185"/>
      <c r="C411" s="13"/>
      <c r="D411" s="179" t="s">
        <v>137</v>
      </c>
      <c r="E411" s="186" t="s">
        <v>3</v>
      </c>
      <c r="F411" s="187" t="s">
        <v>513</v>
      </c>
      <c r="G411" s="13"/>
      <c r="H411" s="188">
        <v>100</v>
      </c>
      <c r="I411" s="189"/>
      <c r="J411" s="13"/>
      <c r="K411" s="13"/>
      <c r="L411" s="185"/>
      <c r="M411" s="190"/>
      <c r="N411" s="191"/>
      <c r="O411" s="191"/>
      <c r="P411" s="191"/>
      <c r="Q411" s="191"/>
      <c r="R411" s="191"/>
      <c r="S411" s="191"/>
      <c r="T411" s="19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6" t="s">
        <v>137</v>
      </c>
      <c r="AU411" s="186" t="s">
        <v>85</v>
      </c>
      <c r="AV411" s="13" t="s">
        <v>85</v>
      </c>
      <c r="AW411" s="13" t="s">
        <v>38</v>
      </c>
      <c r="AX411" s="13" t="s">
        <v>75</v>
      </c>
      <c r="AY411" s="186" t="s">
        <v>125</v>
      </c>
    </row>
    <row r="412" s="13" customFormat="1">
      <c r="A412" s="13"/>
      <c r="B412" s="185"/>
      <c r="C412" s="13"/>
      <c r="D412" s="179" t="s">
        <v>137</v>
      </c>
      <c r="E412" s="186" t="s">
        <v>3</v>
      </c>
      <c r="F412" s="187" t="s">
        <v>514</v>
      </c>
      <c r="G412" s="13"/>
      <c r="H412" s="188">
        <v>60</v>
      </c>
      <c r="I412" s="189"/>
      <c r="J412" s="13"/>
      <c r="K412" s="13"/>
      <c r="L412" s="185"/>
      <c r="M412" s="190"/>
      <c r="N412" s="191"/>
      <c r="O412" s="191"/>
      <c r="P412" s="191"/>
      <c r="Q412" s="191"/>
      <c r="R412" s="191"/>
      <c r="S412" s="191"/>
      <c r="T412" s="19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6" t="s">
        <v>137</v>
      </c>
      <c r="AU412" s="186" t="s">
        <v>85</v>
      </c>
      <c r="AV412" s="13" t="s">
        <v>85</v>
      </c>
      <c r="AW412" s="13" t="s">
        <v>38</v>
      </c>
      <c r="AX412" s="13" t="s">
        <v>75</v>
      </c>
      <c r="AY412" s="186" t="s">
        <v>125</v>
      </c>
    </row>
    <row r="413" s="13" customFormat="1">
      <c r="A413" s="13"/>
      <c r="B413" s="185"/>
      <c r="C413" s="13"/>
      <c r="D413" s="179" t="s">
        <v>137</v>
      </c>
      <c r="E413" s="186" t="s">
        <v>3</v>
      </c>
      <c r="F413" s="187" t="s">
        <v>515</v>
      </c>
      <c r="G413" s="13"/>
      <c r="H413" s="188">
        <v>16.25</v>
      </c>
      <c r="I413" s="189"/>
      <c r="J413" s="13"/>
      <c r="K413" s="13"/>
      <c r="L413" s="185"/>
      <c r="M413" s="190"/>
      <c r="N413" s="191"/>
      <c r="O413" s="191"/>
      <c r="P413" s="191"/>
      <c r="Q413" s="191"/>
      <c r="R413" s="191"/>
      <c r="S413" s="191"/>
      <c r="T413" s="19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6" t="s">
        <v>137</v>
      </c>
      <c r="AU413" s="186" t="s">
        <v>85</v>
      </c>
      <c r="AV413" s="13" t="s">
        <v>85</v>
      </c>
      <c r="AW413" s="13" t="s">
        <v>38</v>
      </c>
      <c r="AX413" s="13" t="s">
        <v>75</v>
      </c>
      <c r="AY413" s="186" t="s">
        <v>125</v>
      </c>
    </row>
    <row r="414" s="13" customFormat="1">
      <c r="A414" s="13"/>
      <c r="B414" s="185"/>
      <c r="C414" s="13"/>
      <c r="D414" s="179" t="s">
        <v>137</v>
      </c>
      <c r="E414" s="186" t="s">
        <v>3</v>
      </c>
      <c r="F414" s="187" t="s">
        <v>516</v>
      </c>
      <c r="G414" s="13"/>
      <c r="H414" s="188">
        <v>2.5</v>
      </c>
      <c r="I414" s="189"/>
      <c r="J414" s="13"/>
      <c r="K414" s="13"/>
      <c r="L414" s="185"/>
      <c r="M414" s="190"/>
      <c r="N414" s="191"/>
      <c r="O414" s="191"/>
      <c r="P414" s="191"/>
      <c r="Q414" s="191"/>
      <c r="R414" s="191"/>
      <c r="S414" s="191"/>
      <c r="T414" s="19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6" t="s">
        <v>137</v>
      </c>
      <c r="AU414" s="186" t="s">
        <v>85</v>
      </c>
      <c r="AV414" s="13" t="s">
        <v>85</v>
      </c>
      <c r="AW414" s="13" t="s">
        <v>38</v>
      </c>
      <c r="AX414" s="13" t="s">
        <v>75</v>
      </c>
      <c r="AY414" s="186" t="s">
        <v>125</v>
      </c>
    </row>
    <row r="415" s="13" customFormat="1">
      <c r="A415" s="13"/>
      <c r="B415" s="185"/>
      <c r="C415" s="13"/>
      <c r="D415" s="179" t="s">
        <v>137</v>
      </c>
      <c r="E415" s="186" t="s">
        <v>3</v>
      </c>
      <c r="F415" s="187" t="s">
        <v>517</v>
      </c>
      <c r="G415" s="13"/>
      <c r="H415" s="188">
        <v>35</v>
      </c>
      <c r="I415" s="189"/>
      <c r="J415" s="13"/>
      <c r="K415" s="13"/>
      <c r="L415" s="185"/>
      <c r="M415" s="190"/>
      <c r="N415" s="191"/>
      <c r="O415" s="191"/>
      <c r="P415" s="191"/>
      <c r="Q415" s="191"/>
      <c r="R415" s="191"/>
      <c r="S415" s="191"/>
      <c r="T415" s="19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6" t="s">
        <v>137</v>
      </c>
      <c r="AU415" s="186" t="s">
        <v>85</v>
      </c>
      <c r="AV415" s="13" t="s">
        <v>85</v>
      </c>
      <c r="AW415" s="13" t="s">
        <v>38</v>
      </c>
      <c r="AX415" s="13" t="s">
        <v>75</v>
      </c>
      <c r="AY415" s="186" t="s">
        <v>125</v>
      </c>
    </row>
    <row r="416" s="13" customFormat="1">
      <c r="A416" s="13"/>
      <c r="B416" s="185"/>
      <c r="C416" s="13"/>
      <c r="D416" s="179" t="s">
        <v>137</v>
      </c>
      <c r="E416" s="186" t="s">
        <v>3</v>
      </c>
      <c r="F416" s="187" t="s">
        <v>518</v>
      </c>
      <c r="G416" s="13"/>
      <c r="H416" s="188">
        <v>37</v>
      </c>
      <c r="I416" s="189"/>
      <c r="J416" s="13"/>
      <c r="K416" s="13"/>
      <c r="L416" s="185"/>
      <c r="M416" s="190"/>
      <c r="N416" s="191"/>
      <c r="O416" s="191"/>
      <c r="P416" s="191"/>
      <c r="Q416" s="191"/>
      <c r="R416" s="191"/>
      <c r="S416" s="191"/>
      <c r="T416" s="19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6" t="s">
        <v>137</v>
      </c>
      <c r="AU416" s="186" t="s">
        <v>85</v>
      </c>
      <c r="AV416" s="13" t="s">
        <v>85</v>
      </c>
      <c r="AW416" s="13" t="s">
        <v>38</v>
      </c>
      <c r="AX416" s="13" t="s">
        <v>75</v>
      </c>
      <c r="AY416" s="186" t="s">
        <v>125</v>
      </c>
    </row>
    <row r="417" s="14" customFormat="1">
      <c r="A417" s="14"/>
      <c r="B417" s="193"/>
      <c r="C417" s="14"/>
      <c r="D417" s="179" t="s">
        <v>137</v>
      </c>
      <c r="E417" s="194" t="s">
        <v>3</v>
      </c>
      <c r="F417" s="195" t="s">
        <v>157</v>
      </c>
      <c r="G417" s="14"/>
      <c r="H417" s="196">
        <v>250.75</v>
      </c>
      <c r="I417" s="197"/>
      <c r="J417" s="14"/>
      <c r="K417" s="14"/>
      <c r="L417" s="193"/>
      <c r="M417" s="198"/>
      <c r="N417" s="199"/>
      <c r="O417" s="199"/>
      <c r="P417" s="199"/>
      <c r="Q417" s="199"/>
      <c r="R417" s="199"/>
      <c r="S417" s="199"/>
      <c r="T417" s="20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194" t="s">
        <v>137</v>
      </c>
      <c r="AU417" s="194" t="s">
        <v>85</v>
      </c>
      <c r="AV417" s="14" t="s">
        <v>132</v>
      </c>
      <c r="AW417" s="14" t="s">
        <v>38</v>
      </c>
      <c r="AX417" s="14" t="s">
        <v>83</v>
      </c>
      <c r="AY417" s="194" t="s">
        <v>125</v>
      </c>
    </row>
    <row r="418" s="2" customFormat="1" ht="16.5" customHeight="1">
      <c r="A418" s="39"/>
      <c r="B418" s="165"/>
      <c r="C418" s="166" t="s">
        <v>519</v>
      </c>
      <c r="D418" s="166" t="s">
        <v>127</v>
      </c>
      <c r="E418" s="167" t="s">
        <v>520</v>
      </c>
      <c r="F418" s="168" t="s">
        <v>521</v>
      </c>
      <c r="G418" s="169" t="s">
        <v>213</v>
      </c>
      <c r="H418" s="170">
        <v>250.75</v>
      </c>
      <c r="I418" s="171"/>
      <c r="J418" s="172">
        <f>ROUND(I418*H418,2)</f>
        <v>0</v>
      </c>
      <c r="K418" s="168" t="s">
        <v>131</v>
      </c>
      <c r="L418" s="40"/>
      <c r="M418" s="173" t="s">
        <v>3</v>
      </c>
      <c r="N418" s="174" t="s">
        <v>46</v>
      </c>
      <c r="O418" s="73"/>
      <c r="P418" s="175">
        <f>O418*H418</f>
        <v>0</v>
      </c>
      <c r="Q418" s="175">
        <v>0</v>
      </c>
      <c r="R418" s="175">
        <f>Q418*H418</f>
        <v>0</v>
      </c>
      <c r="S418" s="175">
        <v>0</v>
      </c>
      <c r="T418" s="17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177" t="s">
        <v>132</v>
      </c>
      <c r="AT418" s="177" t="s">
        <v>127</v>
      </c>
      <c r="AU418" s="177" t="s">
        <v>85</v>
      </c>
      <c r="AY418" s="20" t="s">
        <v>125</v>
      </c>
      <c r="BE418" s="178">
        <f>IF(N418="základní",J418,0)</f>
        <v>0</v>
      </c>
      <c r="BF418" s="178">
        <f>IF(N418="snížená",J418,0)</f>
        <v>0</v>
      </c>
      <c r="BG418" s="178">
        <f>IF(N418="zákl. přenesená",J418,0)</f>
        <v>0</v>
      </c>
      <c r="BH418" s="178">
        <f>IF(N418="sníž. přenesená",J418,0)</f>
        <v>0</v>
      </c>
      <c r="BI418" s="178">
        <f>IF(N418="nulová",J418,0)</f>
        <v>0</v>
      </c>
      <c r="BJ418" s="20" t="s">
        <v>83</v>
      </c>
      <c r="BK418" s="178">
        <f>ROUND(I418*H418,2)</f>
        <v>0</v>
      </c>
      <c r="BL418" s="20" t="s">
        <v>132</v>
      </c>
      <c r="BM418" s="177" t="s">
        <v>522</v>
      </c>
    </row>
    <row r="419" s="2" customFormat="1">
      <c r="A419" s="39"/>
      <c r="B419" s="40"/>
      <c r="C419" s="39"/>
      <c r="D419" s="179" t="s">
        <v>134</v>
      </c>
      <c r="E419" s="39"/>
      <c r="F419" s="180" t="s">
        <v>521</v>
      </c>
      <c r="G419" s="39"/>
      <c r="H419" s="39"/>
      <c r="I419" s="181"/>
      <c r="J419" s="39"/>
      <c r="K419" s="39"/>
      <c r="L419" s="40"/>
      <c r="M419" s="182"/>
      <c r="N419" s="183"/>
      <c r="O419" s="73"/>
      <c r="P419" s="73"/>
      <c r="Q419" s="73"/>
      <c r="R419" s="73"/>
      <c r="S419" s="73"/>
      <c r="T419" s="74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20" t="s">
        <v>134</v>
      </c>
      <c r="AU419" s="20" t="s">
        <v>85</v>
      </c>
    </row>
    <row r="420" s="2" customFormat="1">
      <c r="A420" s="39"/>
      <c r="B420" s="40"/>
      <c r="C420" s="39"/>
      <c r="D420" s="179" t="s">
        <v>135</v>
      </c>
      <c r="E420" s="39"/>
      <c r="F420" s="184" t="s">
        <v>512</v>
      </c>
      <c r="G420" s="39"/>
      <c r="H420" s="39"/>
      <c r="I420" s="181"/>
      <c r="J420" s="39"/>
      <c r="K420" s="39"/>
      <c r="L420" s="40"/>
      <c r="M420" s="182"/>
      <c r="N420" s="183"/>
      <c r="O420" s="73"/>
      <c r="P420" s="73"/>
      <c r="Q420" s="73"/>
      <c r="R420" s="73"/>
      <c r="S420" s="73"/>
      <c r="T420" s="74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20" t="s">
        <v>135</v>
      </c>
      <c r="AU420" s="20" t="s">
        <v>85</v>
      </c>
    </row>
    <row r="421" s="13" customFormat="1">
      <c r="A421" s="13"/>
      <c r="B421" s="185"/>
      <c r="C421" s="13"/>
      <c r="D421" s="179" t="s">
        <v>137</v>
      </c>
      <c r="E421" s="186" t="s">
        <v>3</v>
      </c>
      <c r="F421" s="187" t="s">
        <v>513</v>
      </c>
      <c r="G421" s="13"/>
      <c r="H421" s="188">
        <v>100</v>
      </c>
      <c r="I421" s="189"/>
      <c r="J421" s="13"/>
      <c r="K421" s="13"/>
      <c r="L421" s="185"/>
      <c r="M421" s="190"/>
      <c r="N421" s="191"/>
      <c r="O421" s="191"/>
      <c r="P421" s="191"/>
      <c r="Q421" s="191"/>
      <c r="R421" s="191"/>
      <c r="S421" s="191"/>
      <c r="T421" s="19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6" t="s">
        <v>137</v>
      </c>
      <c r="AU421" s="186" t="s">
        <v>85</v>
      </c>
      <c r="AV421" s="13" t="s">
        <v>85</v>
      </c>
      <c r="AW421" s="13" t="s">
        <v>38</v>
      </c>
      <c r="AX421" s="13" t="s">
        <v>75</v>
      </c>
      <c r="AY421" s="186" t="s">
        <v>125</v>
      </c>
    </row>
    <row r="422" s="13" customFormat="1">
      <c r="A422" s="13"/>
      <c r="B422" s="185"/>
      <c r="C422" s="13"/>
      <c r="D422" s="179" t="s">
        <v>137</v>
      </c>
      <c r="E422" s="186" t="s">
        <v>3</v>
      </c>
      <c r="F422" s="187" t="s">
        <v>514</v>
      </c>
      <c r="G422" s="13"/>
      <c r="H422" s="188">
        <v>60</v>
      </c>
      <c r="I422" s="189"/>
      <c r="J422" s="13"/>
      <c r="K422" s="13"/>
      <c r="L422" s="185"/>
      <c r="M422" s="190"/>
      <c r="N422" s="191"/>
      <c r="O422" s="191"/>
      <c r="P422" s="191"/>
      <c r="Q422" s="191"/>
      <c r="R422" s="191"/>
      <c r="S422" s="191"/>
      <c r="T422" s="19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6" t="s">
        <v>137</v>
      </c>
      <c r="AU422" s="186" t="s">
        <v>85</v>
      </c>
      <c r="AV422" s="13" t="s">
        <v>85</v>
      </c>
      <c r="AW422" s="13" t="s">
        <v>38</v>
      </c>
      <c r="AX422" s="13" t="s">
        <v>75</v>
      </c>
      <c r="AY422" s="186" t="s">
        <v>125</v>
      </c>
    </row>
    <row r="423" s="13" customFormat="1">
      <c r="A423" s="13"/>
      <c r="B423" s="185"/>
      <c r="C423" s="13"/>
      <c r="D423" s="179" t="s">
        <v>137</v>
      </c>
      <c r="E423" s="186" t="s">
        <v>3</v>
      </c>
      <c r="F423" s="187" t="s">
        <v>515</v>
      </c>
      <c r="G423" s="13"/>
      <c r="H423" s="188">
        <v>16.25</v>
      </c>
      <c r="I423" s="189"/>
      <c r="J423" s="13"/>
      <c r="K423" s="13"/>
      <c r="L423" s="185"/>
      <c r="M423" s="190"/>
      <c r="N423" s="191"/>
      <c r="O423" s="191"/>
      <c r="P423" s="191"/>
      <c r="Q423" s="191"/>
      <c r="R423" s="191"/>
      <c r="S423" s="191"/>
      <c r="T423" s="19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6" t="s">
        <v>137</v>
      </c>
      <c r="AU423" s="186" t="s">
        <v>85</v>
      </c>
      <c r="AV423" s="13" t="s">
        <v>85</v>
      </c>
      <c r="AW423" s="13" t="s">
        <v>38</v>
      </c>
      <c r="AX423" s="13" t="s">
        <v>75</v>
      </c>
      <c r="AY423" s="186" t="s">
        <v>125</v>
      </c>
    </row>
    <row r="424" s="13" customFormat="1">
      <c r="A424" s="13"/>
      <c r="B424" s="185"/>
      <c r="C424" s="13"/>
      <c r="D424" s="179" t="s">
        <v>137</v>
      </c>
      <c r="E424" s="186" t="s">
        <v>3</v>
      </c>
      <c r="F424" s="187" t="s">
        <v>516</v>
      </c>
      <c r="G424" s="13"/>
      <c r="H424" s="188">
        <v>2.5</v>
      </c>
      <c r="I424" s="189"/>
      <c r="J424" s="13"/>
      <c r="K424" s="13"/>
      <c r="L424" s="185"/>
      <c r="M424" s="190"/>
      <c r="N424" s="191"/>
      <c r="O424" s="191"/>
      <c r="P424" s="191"/>
      <c r="Q424" s="191"/>
      <c r="R424" s="191"/>
      <c r="S424" s="191"/>
      <c r="T424" s="19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6" t="s">
        <v>137</v>
      </c>
      <c r="AU424" s="186" t="s">
        <v>85</v>
      </c>
      <c r="AV424" s="13" t="s">
        <v>85</v>
      </c>
      <c r="AW424" s="13" t="s">
        <v>38</v>
      </c>
      <c r="AX424" s="13" t="s">
        <v>75</v>
      </c>
      <c r="AY424" s="186" t="s">
        <v>125</v>
      </c>
    </row>
    <row r="425" s="13" customFormat="1">
      <c r="A425" s="13"/>
      <c r="B425" s="185"/>
      <c r="C425" s="13"/>
      <c r="D425" s="179" t="s">
        <v>137</v>
      </c>
      <c r="E425" s="186" t="s">
        <v>3</v>
      </c>
      <c r="F425" s="187" t="s">
        <v>517</v>
      </c>
      <c r="G425" s="13"/>
      <c r="H425" s="188">
        <v>35</v>
      </c>
      <c r="I425" s="189"/>
      <c r="J425" s="13"/>
      <c r="K425" s="13"/>
      <c r="L425" s="185"/>
      <c r="M425" s="190"/>
      <c r="N425" s="191"/>
      <c r="O425" s="191"/>
      <c r="P425" s="191"/>
      <c r="Q425" s="191"/>
      <c r="R425" s="191"/>
      <c r="S425" s="191"/>
      <c r="T425" s="19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6" t="s">
        <v>137</v>
      </c>
      <c r="AU425" s="186" t="s">
        <v>85</v>
      </c>
      <c r="AV425" s="13" t="s">
        <v>85</v>
      </c>
      <c r="AW425" s="13" t="s">
        <v>38</v>
      </c>
      <c r="AX425" s="13" t="s">
        <v>75</v>
      </c>
      <c r="AY425" s="186" t="s">
        <v>125</v>
      </c>
    </row>
    <row r="426" s="13" customFormat="1">
      <c r="A426" s="13"/>
      <c r="B426" s="185"/>
      <c r="C426" s="13"/>
      <c r="D426" s="179" t="s">
        <v>137</v>
      </c>
      <c r="E426" s="186" t="s">
        <v>3</v>
      </c>
      <c r="F426" s="187" t="s">
        <v>518</v>
      </c>
      <c r="G426" s="13"/>
      <c r="H426" s="188">
        <v>37</v>
      </c>
      <c r="I426" s="189"/>
      <c r="J426" s="13"/>
      <c r="K426" s="13"/>
      <c r="L426" s="185"/>
      <c r="M426" s="190"/>
      <c r="N426" s="191"/>
      <c r="O426" s="191"/>
      <c r="P426" s="191"/>
      <c r="Q426" s="191"/>
      <c r="R426" s="191"/>
      <c r="S426" s="191"/>
      <c r="T426" s="19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6" t="s">
        <v>137</v>
      </c>
      <c r="AU426" s="186" t="s">
        <v>85</v>
      </c>
      <c r="AV426" s="13" t="s">
        <v>85</v>
      </c>
      <c r="AW426" s="13" t="s">
        <v>38</v>
      </c>
      <c r="AX426" s="13" t="s">
        <v>75</v>
      </c>
      <c r="AY426" s="186" t="s">
        <v>125</v>
      </c>
    </row>
    <row r="427" s="14" customFormat="1">
      <c r="A427" s="14"/>
      <c r="B427" s="193"/>
      <c r="C427" s="14"/>
      <c r="D427" s="179" t="s">
        <v>137</v>
      </c>
      <c r="E427" s="194" t="s">
        <v>3</v>
      </c>
      <c r="F427" s="195" t="s">
        <v>157</v>
      </c>
      <c r="G427" s="14"/>
      <c r="H427" s="196">
        <v>250.75</v>
      </c>
      <c r="I427" s="197"/>
      <c r="J427" s="14"/>
      <c r="K427" s="14"/>
      <c r="L427" s="193"/>
      <c r="M427" s="198"/>
      <c r="N427" s="199"/>
      <c r="O427" s="199"/>
      <c r="P427" s="199"/>
      <c r="Q427" s="199"/>
      <c r="R427" s="199"/>
      <c r="S427" s="199"/>
      <c r="T427" s="20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194" t="s">
        <v>137</v>
      </c>
      <c r="AU427" s="194" t="s">
        <v>85</v>
      </c>
      <c r="AV427" s="14" t="s">
        <v>132</v>
      </c>
      <c r="AW427" s="14" t="s">
        <v>38</v>
      </c>
      <c r="AX427" s="14" t="s">
        <v>83</v>
      </c>
      <c r="AY427" s="194" t="s">
        <v>125</v>
      </c>
    </row>
    <row r="428" s="2" customFormat="1" ht="16.5" customHeight="1">
      <c r="A428" s="39"/>
      <c r="B428" s="165"/>
      <c r="C428" s="166" t="s">
        <v>523</v>
      </c>
      <c r="D428" s="166" t="s">
        <v>127</v>
      </c>
      <c r="E428" s="167" t="s">
        <v>524</v>
      </c>
      <c r="F428" s="168" t="s">
        <v>525</v>
      </c>
      <c r="G428" s="169" t="s">
        <v>180</v>
      </c>
      <c r="H428" s="170">
        <v>180</v>
      </c>
      <c r="I428" s="171"/>
      <c r="J428" s="172">
        <f>ROUND(I428*H428,2)</f>
        <v>0</v>
      </c>
      <c r="K428" s="168" t="s">
        <v>131</v>
      </c>
      <c r="L428" s="40"/>
      <c r="M428" s="173" t="s">
        <v>3</v>
      </c>
      <c r="N428" s="174" t="s">
        <v>46</v>
      </c>
      <c r="O428" s="73"/>
      <c r="P428" s="175">
        <f>O428*H428</f>
        <v>0</v>
      </c>
      <c r="Q428" s="175">
        <v>0</v>
      </c>
      <c r="R428" s="175">
        <f>Q428*H428</f>
        <v>0</v>
      </c>
      <c r="S428" s="175">
        <v>0</v>
      </c>
      <c r="T428" s="17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177" t="s">
        <v>132</v>
      </c>
      <c r="AT428" s="177" t="s">
        <v>127</v>
      </c>
      <c r="AU428" s="177" t="s">
        <v>85</v>
      </c>
      <c r="AY428" s="20" t="s">
        <v>125</v>
      </c>
      <c r="BE428" s="178">
        <f>IF(N428="základní",J428,0)</f>
        <v>0</v>
      </c>
      <c r="BF428" s="178">
        <f>IF(N428="snížená",J428,0)</f>
        <v>0</v>
      </c>
      <c r="BG428" s="178">
        <f>IF(N428="zákl. přenesená",J428,0)</f>
        <v>0</v>
      </c>
      <c r="BH428" s="178">
        <f>IF(N428="sníž. přenesená",J428,0)</f>
        <v>0</v>
      </c>
      <c r="BI428" s="178">
        <f>IF(N428="nulová",J428,0)</f>
        <v>0</v>
      </c>
      <c r="BJ428" s="20" t="s">
        <v>83</v>
      </c>
      <c r="BK428" s="178">
        <f>ROUND(I428*H428,2)</f>
        <v>0</v>
      </c>
      <c r="BL428" s="20" t="s">
        <v>132</v>
      </c>
      <c r="BM428" s="177" t="s">
        <v>526</v>
      </c>
    </row>
    <row r="429" s="2" customFormat="1">
      <c r="A429" s="39"/>
      <c r="B429" s="40"/>
      <c r="C429" s="39"/>
      <c r="D429" s="179" t="s">
        <v>134</v>
      </c>
      <c r="E429" s="39"/>
      <c r="F429" s="180" t="s">
        <v>525</v>
      </c>
      <c r="G429" s="39"/>
      <c r="H429" s="39"/>
      <c r="I429" s="181"/>
      <c r="J429" s="39"/>
      <c r="K429" s="39"/>
      <c r="L429" s="40"/>
      <c r="M429" s="182"/>
      <c r="N429" s="183"/>
      <c r="O429" s="73"/>
      <c r="P429" s="73"/>
      <c r="Q429" s="73"/>
      <c r="R429" s="73"/>
      <c r="S429" s="73"/>
      <c r="T429" s="74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20" t="s">
        <v>134</v>
      </c>
      <c r="AU429" s="20" t="s">
        <v>85</v>
      </c>
    </row>
    <row r="430" s="2" customFormat="1">
      <c r="A430" s="39"/>
      <c r="B430" s="40"/>
      <c r="C430" s="39"/>
      <c r="D430" s="179" t="s">
        <v>135</v>
      </c>
      <c r="E430" s="39"/>
      <c r="F430" s="184" t="s">
        <v>527</v>
      </c>
      <c r="G430" s="39"/>
      <c r="H430" s="39"/>
      <c r="I430" s="181"/>
      <c r="J430" s="39"/>
      <c r="K430" s="39"/>
      <c r="L430" s="40"/>
      <c r="M430" s="182"/>
      <c r="N430" s="183"/>
      <c r="O430" s="73"/>
      <c r="P430" s="73"/>
      <c r="Q430" s="73"/>
      <c r="R430" s="73"/>
      <c r="S430" s="73"/>
      <c r="T430" s="74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20" t="s">
        <v>135</v>
      </c>
      <c r="AU430" s="20" t="s">
        <v>85</v>
      </c>
    </row>
    <row r="431" s="13" customFormat="1">
      <c r="A431" s="13"/>
      <c r="B431" s="185"/>
      <c r="C431" s="13"/>
      <c r="D431" s="179" t="s">
        <v>137</v>
      </c>
      <c r="E431" s="186" t="s">
        <v>3</v>
      </c>
      <c r="F431" s="187" t="s">
        <v>528</v>
      </c>
      <c r="G431" s="13"/>
      <c r="H431" s="188">
        <v>180</v>
      </c>
      <c r="I431" s="189"/>
      <c r="J431" s="13"/>
      <c r="K431" s="13"/>
      <c r="L431" s="185"/>
      <c r="M431" s="190"/>
      <c r="N431" s="191"/>
      <c r="O431" s="191"/>
      <c r="P431" s="191"/>
      <c r="Q431" s="191"/>
      <c r="R431" s="191"/>
      <c r="S431" s="191"/>
      <c r="T431" s="19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6" t="s">
        <v>137</v>
      </c>
      <c r="AU431" s="186" t="s">
        <v>85</v>
      </c>
      <c r="AV431" s="13" t="s">
        <v>85</v>
      </c>
      <c r="AW431" s="13" t="s">
        <v>38</v>
      </c>
      <c r="AX431" s="13" t="s">
        <v>83</v>
      </c>
      <c r="AY431" s="186" t="s">
        <v>125</v>
      </c>
    </row>
    <row r="432" s="2" customFormat="1" ht="16.5" customHeight="1">
      <c r="A432" s="39"/>
      <c r="B432" s="165"/>
      <c r="C432" s="166" t="s">
        <v>529</v>
      </c>
      <c r="D432" s="166" t="s">
        <v>127</v>
      </c>
      <c r="E432" s="167" t="s">
        <v>530</v>
      </c>
      <c r="F432" s="168" t="s">
        <v>531</v>
      </c>
      <c r="G432" s="169" t="s">
        <v>180</v>
      </c>
      <c r="H432" s="170">
        <v>1740</v>
      </c>
      <c r="I432" s="171"/>
      <c r="J432" s="172">
        <f>ROUND(I432*H432,2)</f>
        <v>0</v>
      </c>
      <c r="K432" s="168" t="s">
        <v>131</v>
      </c>
      <c r="L432" s="40"/>
      <c r="M432" s="173" t="s">
        <v>3</v>
      </c>
      <c r="N432" s="174" t="s">
        <v>46</v>
      </c>
      <c r="O432" s="73"/>
      <c r="P432" s="175">
        <f>O432*H432</f>
        <v>0</v>
      </c>
      <c r="Q432" s="175">
        <v>0</v>
      </c>
      <c r="R432" s="175">
        <f>Q432*H432</f>
        <v>0</v>
      </c>
      <c r="S432" s="175">
        <v>0</v>
      </c>
      <c r="T432" s="17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177" t="s">
        <v>132</v>
      </c>
      <c r="AT432" s="177" t="s">
        <v>127</v>
      </c>
      <c r="AU432" s="177" t="s">
        <v>85</v>
      </c>
      <c r="AY432" s="20" t="s">
        <v>125</v>
      </c>
      <c r="BE432" s="178">
        <f>IF(N432="základní",J432,0)</f>
        <v>0</v>
      </c>
      <c r="BF432" s="178">
        <f>IF(N432="snížená",J432,0)</f>
        <v>0</v>
      </c>
      <c r="BG432" s="178">
        <f>IF(N432="zákl. přenesená",J432,0)</f>
        <v>0</v>
      </c>
      <c r="BH432" s="178">
        <f>IF(N432="sníž. přenesená",J432,0)</f>
        <v>0</v>
      </c>
      <c r="BI432" s="178">
        <f>IF(N432="nulová",J432,0)</f>
        <v>0</v>
      </c>
      <c r="BJ432" s="20" t="s">
        <v>83</v>
      </c>
      <c r="BK432" s="178">
        <f>ROUND(I432*H432,2)</f>
        <v>0</v>
      </c>
      <c r="BL432" s="20" t="s">
        <v>132</v>
      </c>
      <c r="BM432" s="177" t="s">
        <v>532</v>
      </c>
    </row>
    <row r="433" s="2" customFormat="1">
      <c r="A433" s="39"/>
      <c r="B433" s="40"/>
      <c r="C433" s="39"/>
      <c r="D433" s="179" t="s">
        <v>134</v>
      </c>
      <c r="E433" s="39"/>
      <c r="F433" s="180" t="s">
        <v>531</v>
      </c>
      <c r="G433" s="39"/>
      <c r="H433" s="39"/>
      <c r="I433" s="181"/>
      <c r="J433" s="39"/>
      <c r="K433" s="39"/>
      <c r="L433" s="40"/>
      <c r="M433" s="182"/>
      <c r="N433" s="183"/>
      <c r="O433" s="73"/>
      <c r="P433" s="73"/>
      <c r="Q433" s="73"/>
      <c r="R433" s="73"/>
      <c r="S433" s="73"/>
      <c r="T433" s="74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20" t="s">
        <v>134</v>
      </c>
      <c r="AU433" s="20" t="s">
        <v>85</v>
      </c>
    </row>
    <row r="434" s="2" customFormat="1">
      <c r="A434" s="39"/>
      <c r="B434" s="40"/>
      <c r="C434" s="39"/>
      <c r="D434" s="179" t="s">
        <v>135</v>
      </c>
      <c r="E434" s="39"/>
      <c r="F434" s="184" t="s">
        <v>527</v>
      </c>
      <c r="G434" s="39"/>
      <c r="H434" s="39"/>
      <c r="I434" s="181"/>
      <c r="J434" s="39"/>
      <c r="K434" s="39"/>
      <c r="L434" s="40"/>
      <c r="M434" s="182"/>
      <c r="N434" s="183"/>
      <c r="O434" s="73"/>
      <c r="P434" s="73"/>
      <c r="Q434" s="73"/>
      <c r="R434" s="73"/>
      <c r="S434" s="73"/>
      <c r="T434" s="74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20" t="s">
        <v>135</v>
      </c>
      <c r="AU434" s="20" t="s">
        <v>85</v>
      </c>
    </row>
    <row r="435" s="13" customFormat="1">
      <c r="A435" s="13"/>
      <c r="B435" s="185"/>
      <c r="C435" s="13"/>
      <c r="D435" s="179" t="s">
        <v>137</v>
      </c>
      <c r="E435" s="186" t="s">
        <v>3</v>
      </c>
      <c r="F435" s="187" t="s">
        <v>533</v>
      </c>
      <c r="G435" s="13"/>
      <c r="H435" s="188">
        <v>1430</v>
      </c>
      <c r="I435" s="189"/>
      <c r="J435" s="13"/>
      <c r="K435" s="13"/>
      <c r="L435" s="185"/>
      <c r="M435" s="190"/>
      <c r="N435" s="191"/>
      <c r="O435" s="191"/>
      <c r="P435" s="191"/>
      <c r="Q435" s="191"/>
      <c r="R435" s="191"/>
      <c r="S435" s="191"/>
      <c r="T435" s="19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6" t="s">
        <v>137</v>
      </c>
      <c r="AU435" s="186" t="s">
        <v>85</v>
      </c>
      <c r="AV435" s="13" t="s">
        <v>85</v>
      </c>
      <c r="AW435" s="13" t="s">
        <v>38</v>
      </c>
      <c r="AX435" s="13" t="s">
        <v>75</v>
      </c>
      <c r="AY435" s="186" t="s">
        <v>125</v>
      </c>
    </row>
    <row r="436" s="13" customFormat="1">
      <c r="A436" s="13"/>
      <c r="B436" s="185"/>
      <c r="C436" s="13"/>
      <c r="D436" s="179" t="s">
        <v>137</v>
      </c>
      <c r="E436" s="186" t="s">
        <v>3</v>
      </c>
      <c r="F436" s="187" t="s">
        <v>534</v>
      </c>
      <c r="G436" s="13"/>
      <c r="H436" s="188">
        <v>7</v>
      </c>
      <c r="I436" s="189"/>
      <c r="J436" s="13"/>
      <c r="K436" s="13"/>
      <c r="L436" s="185"/>
      <c r="M436" s="190"/>
      <c r="N436" s="191"/>
      <c r="O436" s="191"/>
      <c r="P436" s="191"/>
      <c r="Q436" s="191"/>
      <c r="R436" s="191"/>
      <c r="S436" s="191"/>
      <c r="T436" s="19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6" t="s">
        <v>137</v>
      </c>
      <c r="AU436" s="186" t="s">
        <v>85</v>
      </c>
      <c r="AV436" s="13" t="s">
        <v>85</v>
      </c>
      <c r="AW436" s="13" t="s">
        <v>38</v>
      </c>
      <c r="AX436" s="13" t="s">
        <v>75</v>
      </c>
      <c r="AY436" s="186" t="s">
        <v>125</v>
      </c>
    </row>
    <row r="437" s="13" customFormat="1">
      <c r="A437" s="13"/>
      <c r="B437" s="185"/>
      <c r="C437" s="13"/>
      <c r="D437" s="179" t="s">
        <v>137</v>
      </c>
      <c r="E437" s="186" t="s">
        <v>3</v>
      </c>
      <c r="F437" s="187" t="s">
        <v>535</v>
      </c>
      <c r="G437" s="13"/>
      <c r="H437" s="188">
        <v>15</v>
      </c>
      <c r="I437" s="189"/>
      <c r="J437" s="13"/>
      <c r="K437" s="13"/>
      <c r="L437" s="185"/>
      <c r="M437" s="190"/>
      <c r="N437" s="191"/>
      <c r="O437" s="191"/>
      <c r="P437" s="191"/>
      <c r="Q437" s="191"/>
      <c r="R437" s="191"/>
      <c r="S437" s="191"/>
      <c r="T437" s="19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6" t="s">
        <v>137</v>
      </c>
      <c r="AU437" s="186" t="s">
        <v>85</v>
      </c>
      <c r="AV437" s="13" t="s">
        <v>85</v>
      </c>
      <c r="AW437" s="13" t="s">
        <v>38</v>
      </c>
      <c r="AX437" s="13" t="s">
        <v>75</v>
      </c>
      <c r="AY437" s="186" t="s">
        <v>125</v>
      </c>
    </row>
    <row r="438" s="13" customFormat="1">
      <c r="A438" s="13"/>
      <c r="B438" s="185"/>
      <c r="C438" s="13"/>
      <c r="D438" s="179" t="s">
        <v>137</v>
      </c>
      <c r="E438" s="186" t="s">
        <v>3</v>
      </c>
      <c r="F438" s="187" t="s">
        <v>536</v>
      </c>
      <c r="G438" s="13"/>
      <c r="H438" s="188">
        <v>35</v>
      </c>
      <c r="I438" s="189"/>
      <c r="J438" s="13"/>
      <c r="K438" s="13"/>
      <c r="L438" s="185"/>
      <c r="M438" s="190"/>
      <c r="N438" s="191"/>
      <c r="O438" s="191"/>
      <c r="P438" s="191"/>
      <c r="Q438" s="191"/>
      <c r="R438" s="191"/>
      <c r="S438" s="191"/>
      <c r="T438" s="19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6" t="s">
        <v>137</v>
      </c>
      <c r="AU438" s="186" t="s">
        <v>85</v>
      </c>
      <c r="AV438" s="13" t="s">
        <v>85</v>
      </c>
      <c r="AW438" s="13" t="s">
        <v>38</v>
      </c>
      <c r="AX438" s="13" t="s">
        <v>75</v>
      </c>
      <c r="AY438" s="186" t="s">
        <v>125</v>
      </c>
    </row>
    <row r="439" s="13" customFormat="1">
      <c r="A439" s="13"/>
      <c r="B439" s="185"/>
      <c r="C439" s="13"/>
      <c r="D439" s="179" t="s">
        <v>137</v>
      </c>
      <c r="E439" s="186" t="s">
        <v>3</v>
      </c>
      <c r="F439" s="187" t="s">
        <v>537</v>
      </c>
      <c r="G439" s="13"/>
      <c r="H439" s="188">
        <v>60</v>
      </c>
      <c r="I439" s="189"/>
      <c r="J439" s="13"/>
      <c r="K439" s="13"/>
      <c r="L439" s="185"/>
      <c r="M439" s="190"/>
      <c r="N439" s="191"/>
      <c r="O439" s="191"/>
      <c r="P439" s="191"/>
      <c r="Q439" s="191"/>
      <c r="R439" s="191"/>
      <c r="S439" s="191"/>
      <c r="T439" s="19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86" t="s">
        <v>137</v>
      </c>
      <c r="AU439" s="186" t="s">
        <v>85</v>
      </c>
      <c r="AV439" s="13" t="s">
        <v>85</v>
      </c>
      <c r="AW439" s="13" t="s">
        <v>38</v>
      </c>
      <c r="AX439" s="13" t="s">
        <v>75</v>
      </c>
      <c r="AY439" s="186" t="s">
        <v>125</v>
      </c>
    </row>
    <row r="440" s="13" customFormat="1">
      <c r="A440" s="13"/>
      <c r="B440" s="185"/>
      <c r="C440" s="13"/>
      <c r="D440" s="179" t="s">
        <v>137</v>
      </c>
      <c r="E440" s="186" t="s">
        <v>3</v>
      </c>
      <c r="F440" s="187" t="s">
        <v>538</v>
      </c>
      <c r="G440" s="13"/>
      <c r="H440" s="188">
        <v>10</v>
      </c>
      <c r="I440" s="189"/>
      <c r="J440" s="13"/>
      <c r="K440" s="13"/>
      <c r="L440" s="185"/>
      <c r="M440" s="190"/>
      <c r="N440" s="191"/>
      <c r="O440" s="191"/>
      <c r="P440" s="191"/>
      <c r="Q440" s="191"/>
      <c r="R440" s="191"/>
      <c r="S440" s="191"/>
      <c r="T440" s="19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6" t="s">
        <v>137</v>
      </c>
      <c r="AU440" s="186" t="s">
        <v>85</v>
      </c>
      <c r="AV440" s="13" t="s">
        <v>85</v>
      </c>
      <c r="AW440" s="13" t="s">
        <v>38</v>
      </c>
      <c r="AX440" s="13" t="s">
        <v>75</v>
      </c>
      <c r="AY440" s="186" t="s">
        <v>125</v>
      </c>
    </row>
    <row r="441" s="13" customFormat="1">
      <c r="A441" s="13"/>
      <c r="B441" s="185"/>
      <c r="C441" s="13"/>
      <c r="D441" s="179" t="s">
        <v>137</v>
      </c>
      <c r="E441" s="186" t="s">
        <v>3</v>
      </c>
      <c r="F441" s="187" t="s">
        <v>539</v>
      </c>
      <c r="G441" s="13"/>
      <c r="H441" s="188">
        <v>85</v>
      </c>
      <c r="I441" s="189"/>
      <c r="J441" s="13"/>
      <c r="K441" s="13"/>
      <c r="L441" s="185"/>
      <c r="M441" s="190"/>
      <c r="N441" s="191"/>
      <c r="O441" s="191"/>
      <c r="P441" s="191"/>
      <c r="Q441" s="191"/>
      <c r="R441" s="191"/>
      <c r="S441" s="191"/>
      <c r="T441" s="19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6" t="s">
        <v>137</v>
      </c>
      <c r="AU441" s="186" t="s">
        <v>85</v>
      </c>
      <c r="AV441" s="13" t="s">
        <v>85</v>
      </c>
      <c r="AW441" s="13" t="s">
        <v>38</v>
      </c>
      <c r="AX441" s="13" t="s">
        <v>75</v>
      </c>
      <c r="AY441" s="186" t="s">
        <v>125</v>
      </c>
    </row>
    <row r="442" s="13" customFormat="1">
      <c r="A442" s="13"/>
      <c r="B442" s="185"/>
      <c r="C442" s="13"/>
      <c r="D442" s="179" t="s">
        <v>137</v>
      </c>
      <c r="E442" s="186" t="s">
        <v>3</v>
      </c>
      <c r="F442" s="187" t="s">
        <v>540</v>
      </c>
      <c r="G442" s="13"/>
      <c r="H442" s="188">
        <v>30</v>
      </c>
      <c r="I442" s="189"/>
      <c r="J442" s="13"/>
      <c r="K442" s="13"/>
      <c r="L442" s="185"/>
      <c r="M442" s="190"/>
      <c r="N442" s="191"/>
      <c r="O442" s="191"/>
      <c r="P442" s="191"/>
      <c r="Q442" s="191"/>
      <c r="R442" s="191"/>
      <c r="S442" s="191"/>
      <c r="T442" s="19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6" t="s">
        <v>137</v>
      </c>
      <c r="AU442" s="186" t="s">
        <v>85</v>
      </c>
      <c r="AV442" s="13" t="s">
        <v>85</v>
      </c>
      <c r="AW442" s="13" t="s">
        <v>38</v>
      </c>
      <c r="AX442" s="13" t="s">
        <v>75</v>
      </c>
      <c r="AY442" s="186" t="s">
        <v>125</v>
      </c>
    </row>
    <row r="443" s="13" customFormat="1">
      <c r="A443" s="13"/>
      <c r="B443" s="185"/>
      <c r="C443" s="13"/>
      <c r="D443" s="179" t="s">
        <v>137</v>
      </c>
      <c r="E443" s="186" t="s">
        <v>3</v>
      </c>
      <c r="F443" s="187" t="s">
        <v>541</v>
      </c>
      <c r="G443" s="13"/>
      <c r="H443" s="188">
        <v>15</v>
      </c>
      <c r="I443" s="189"/>
      <c r="J443" s="13"/>
      <c r="K443" s="13"/>
      <c r="L443" s="185"/>
      <c r="M443" s="190"/>
      <c r="N443" s="191"/>
      <c r="O443" s="191"/>
      <c r="P443" s="191"/>
      <c r="Q443" s="191"/>
      <c r="R443" s="191"/>
      <c r="S443" s="191"/>
      <c r="T443" s="19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6" t="s">
        <v>137</v>
      </c>
      <c r="AU443" s="186" t="s">
        <v>85</v>
      </c>
      <c r="AV443" s="13" t="s">
        <v>85</v>
      </c>
      <c r="AW443" s="13" t="s">
        <v>38</v>
      </c>
      <c r="AX443" s="13" t="s">
        <v>75</v>
      </c>
      <c r="AY443" s="186" t="s">
        <v>125</v>
      </c>
    </row>
    <row r="444" s="13" customFormat="1">
      <c r="A444" s="13"/>
      <c r="B444" s="185"/>
      <c r="C444" s="13"/>
      <c r="D444" s="179" t="s">
        <v>137</v>
      </c>
      <c r="E444" s="186" t="s">
        <v>3</v>
      </c>
      <c r="F444" s="187" t="s">
        <v>542</v>
      </c>
      <c r="G444" s="13"/>
      <c r="H444" s="188">
        <v>25</v>
      </c>
      <c r="I444" s="189"/>
      <c r="J444" s="13"/>
      <c r="K444" s="13"/>
      <c r="L444" s="185"/>
      <c r="M444" s="190"/>
      <c r="N444" s="191"/>
      <c r="O444" s="191"/>
      <c r="P444" s="191"/>
      <c r="Q444" s="191"/>
      <c r="R444" s="191"/>
      <c r="S444" s="191"/>
      <c r="T444" s="19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6" t="s">
        <v>137</v>
      </c>
      <c r="AU444" s="186" t="s">
        <v>85</v>
      </c>
      <c r="AV444" s="13" t="s">
        <v>85</v>
      </c>
      <c r="AW444" s="13" t="s">
        <v>38</v>
      </c>
      <c r="AX444" s="13" t="s">
        <v>75</v>
      </c>
      <c r="AY444" s="186" t="s">
        <v>125</v>
      </c>
    </row>
    <row r="445" s="13" customFormat="1">
      <c r="A445" s="13"/>
      <c r="B445" s="185"/>
      <c r="C445" s="13"/>
      <c r="D445" s="179" t="s">
        <v>137</v>
      </c>
      <c r="E445" s="186" t="s">
        <v>3</v>
      </c>
      <c r="F445" s="187" t="s">
        <v>543</v>
      </c>
      <c r="G445" s="13"/>
      <c r="H445" s="188">
        <v>8</v>
      </c>
      <c r="I445" s="189"/>
      <c r="J445" s="13"/>
      <c r="K445" s="13"/>
      <c r="L445" s="185"/>
      <c r="M445" s="190"/>
      <c r="N445" s="191"/>
      <c r="O445" s="191"/>
      <c r="P445" s="191"/>
      <c r="Q445" s="191"/>
      <c r="R445" s="191"/>
      <c r="S445" s="191"/>
      <c r="T445" s="19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6" t="s">
        <v>137</v>
      </c>
      <c r="AU445" s="186" t="s">
        <v>85</v>
      </c>
      <c r="AV445" s="13" t="s">
        <v>85</v>
      </c>
      <c r="AW445" s="13" t="s">
        <v>38</v>
      </c>
      <c r="AX445" s="13" t="s">
        <v>75</v>
      </c>
      <c r="AY445" s="186" t="s">
        <v>125</v>
      </c>
    </row>
    <row r="446" s="13" customFormat="1">
      <c r="A446" s="13"/>
      <c r="B446" s="185"/>
      <c r="C446" s="13"/>
      <c r="D446" s="179" t="s">
        <v>137</v>
      </c>
      <c r="E446" s="186" t="s">
        <v>3</v>
      </c>
      <c r="F446" s="187" t="s">
        <v>544</v>
      </c>
      <c r="G446" s="13"/>
      <c r="H446" s="188">
        <v>20</v>
      </c>
      <c r="I446" s="189"/>
      <c r="J446" s="13"/>
      <c r="K446" s="13"/>
      <c r="L446" s="185"/>
      <c r="M446" s="190"/>
      <c r="N446" s="191"/>
      <c r="O446" s="191"/>
      <c r="P446" s="191"/>
      <c r="Q446" s="191"/>
      <c r="R446" s="191"/>
      <c r="S446" s="191"/>
      <c r="T446" s="19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6" t="s">
        <v>137</v>
      </c>
      <c r="AU446" s="186" t="s">
        <v>85</v>
      </c>
      <c r="AV446" s="13" t="s">
        <v>85</v>
      </c>
      <c r="AW446" s="13" t="s">
        <v>38</v>
      </c>
      <c r="AX446" s="13" t="s">
        <v>75</v>
      </c>
      <c r="AY446" s="186" t="s">
        <v>125</v>
      </c>
    </row>
    <row r="447" s="14" customFormat="1">
      <c r="A447" s="14"/>
      <c r="B447" s="193"/>
      <c r="C447" s="14"/>
      <c r="D447" s="179" t="s">
        <v>137</v>
      </c>
      <c r="E447" s="194" t="s">
        <v>3</v>
      </c>
      <c r="F447" s="195" t="s">
        <v>157</v>
      </c>
      <c r="G447" s="14"/>
      <c r="H447" s="196">
        <v>1740</v>
      </c>
      <c r="I447" s="197"/>
      <c r="J447" s="14"/>
      <c r="K447" s="14"/>
      <c r="L447" s="193"/>
      <c r="M447" s="198"/>
      <c r="N447" s="199"/>
      <c r="O447" s="199"/>
      <c r="P447" s="199"/>
      <c r="Q447" s="199"/>
      <c r="R447" s="199"/>
      <c r="S447" s="199"/>
      <c r="T447" s="20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194" t="s">
        <v>137</v>
      </c>
      <c r="AU447" s="194" t="s">
        <v>85</v>
      </c>
      <c r="AV447" s="14" t="s">
        <v>132</v>
      </c>
      <c r="AW447" s="14" t="s">
        <v>38</v>
      </c>
      <c r="AX447" s="14" t="s">
        <v>83</v>
      </c>
      <c r="AY447" s="194" t="s">
        <v>125</v>
      </c>
    </row>
    <row r="448" s="2" customFormat="1" ht="16.5" customHeight="1">
      <c r="A448" s="39"/>
      <c r="B448" s="165"/>
      <c r="C448" s="166" t="s">
        <v>545</v>
      </c>
      <c r="D448" s="166" t="s">
        <v>127</v>
      </c>
      <c r="E448" s="167" t="s">
        <v>546</v>
      </c>
      <c r="F448" s="168" t="s">
        <v>547</v>
      </c>
      <c r="G448" s="169" t="s">
        <v>180</v>
      </c>
      <c r="H448" s="170">
        <v>880</v>
      </c>
      <c r="I448" s="171"/>
      <c r="J448" s="172">
        <f>ROUND(I448*H448,2)</f>
        <v>0</v>
      </c>
      <c r="K448" s="168" t="s">
        <v>131</v>
      </c>
      <c r="L448" s="40"/>
      <c r="M448" s="173" t="s">
        <v>3</v>
      </c>
      <c r="N448" s="174" t="s">
        <v>46</v>
      </c>
      <c r="O448" s="73"/>
      <c r="P448" s="175">
        <f>O448*H448</f>
        <v>0</v>
      </c>
      <c r="Q448" s="175">
        <v>0</v>
      </c>
      <c r="R448" s="175">
        <f>Q448*H448</f>
        <v>0</v>
      </c>
      <c r="S448" s="175">
        <v>0</v>
      </c>
      <c r="T448" s="17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177" t="s">
        <v>132</v>
      </c>
      <c r="AT448" s="177" t="s">
        <v>127</v>
      </c>
      <c r="AU448" s="177" t="s">
        <v>85</v>
      </c>
      <c r="AY448" s="20" t="s">
        <v>125</v>
      </c>
      <c r="BE448" s="178">
        <f>IF(N448="základní",J448,0)</f>
        <v>0</v>
      </c>
      <c r="BF448" s="178">
        <f>IF(N448="snížená",J448,0)</f>
        <v>0</v>
      </c>
      <c r="BG448" s="178">
        <f>IF(N448="zákl. přenesená",J448,0)</f>
        <v>0</v>
      </c>
      <c r="BH448" s="178">
        <f>IF(N448="sníž. přenesená",J448,0)</f>
        <v>0</v>
      </c>
      <c r="BI448" s="178">
        <f>IF(N448="nulová",J448,0)</f>
        <v>0</v>
      </c>
      <c r="BJ448" s="20" t="s">
        <v>83</v>
      </c>
      <c r="BK448" s="178">
        <f>ROUND(I448*H448,2)</f>
        <v>0</v>
      </c>
      <c r="BL448" s="20" t="s">
        <v>132</v>
      </c>
      <c r="BM448" s="177" t="s">
        <v>548</v>
      </c>
    </row>
    <row r="449" s="2" customFormat="1">
      <c r="A449" s="39"/>
      <c r="B449" s="40"/>
      <c r="C449" s="39"/>
      <c r="D449" s="179" t="s">
        <v>134</v>
      </c>
      <c r="E449" s="39"/>
      <c r="F449" s="180" t="s">
        <v>547</v>
      </c>
      <c r="G449" s="39"/>
      <c r="H449" s="39"/>
      <c r="I449" s="181"/>
      <c r="J449" s="39"/>
      <c r="K449" s="39"/>
      <c r="L449" s="40"/>
      <c r="M449" s="182"/>
      <c r="N449" s="183"/>
      <c r="O449" s="73"/>
      <c r="P449" s="73"/>
      <c r="Q449" s="73"/>
      <c r="R449" s="73"/>
      <c r="S449" s="73"/>
      <c r="T449" s="74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20" t="s">
        <v>134</v>
      </c>
      <c r="AU449" s="20" t="s">
        <v>85</v>
      </c>
    </row>
    <row r="450" s="2" customFormat="1">
      <c r="A450" s="39"/>
      <c r="B450" s="40"/>
      <c r="C450" s="39"/>
      <c r="D450" s="179" t="s">
        <v>135</v>
      </c>
      <c r="E450" s="39"/>
      <c r="F450" s="184" t="s">
        <v>549</v>
      </c>
      <c r="G450" s="39"/>
      <c r="H450" s="39"/>
      <c r="I450" s="181"/>
      <c r="J450" s="39"/>
      <c r="K450" s="39"/>
      <c r="L450" s="40"/>
      <c r="M450" s="182"/>
      <c r="N450" s="183"/>
      <c r="O450" s="73"/>
      <c r="P450" s="73"/>
      <c r="Q450" s="73"/>
      <c r="R450" s="73"/>
      <c r="S450" s="73"/>
      <c r="T450" s="74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20" t="s">
        <v>135</v>
      </c>
      <c r="AU450" s="20" t="s">
        <v>85</v>
      </c>
    </row>
    <row r="451" s="13" customFormat="1">
      <c r="A451" s="13"/>
      <c r="B451" s="185"/>
      <c r="C451" s="13"/>
      <c r="D451" s="179" t="s">
        <v>137</v>
      </c>
      <c r="E451" s="186" t="s">
        <v>3</v>
      </c>
      <c r="F451" s="187" t="s">
        <v>550</v>
      </c>
      <c r="G451" s="13"/>
      <c r="H451" s="188">
        <v>880</v>
      </c>
      <c r="I451" s="189"/>
      <c r="J451" s="13"/>
      <c r="K451" s="13"/>
      <c r="L451" s="185"/>
      <c r="M451" s="190"/>
      <c r="N451" s="191"/>
      <c r="O451" s="191"/>
      <c r="P451" s="191"/>
      <c r="Q451" s="191"/>
      <c r="R451" s="191"/>
      <c r="S451" s="191"/>
      <c r="T451" s="19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6" t="s">
        <v>137</v>
      </c>
      <c r="AU451" s="186" t="s">
        <v>85</v>
      </c>
      <c r="AV451" s="13" t="s">
        <v>85</v>
      </c>
      <c r="AW451" s="13" t="s">
        <v>38</v>
      </c>
      <c r="AX451" s="13" t="s">
        <v>83</v>
      </c>
      <c r="AY451" s="186" t="s">
        <v>125</v>
      </c>
    </row>
    <row r="452" s="2" customFormat="1" ht="16.5" customHeight="1">
      <c r="A452" s="39"/>
      <c r="B452" s="165"/>
      <c r="C452" s="166" t="s">
        <v>551</v>
      </c>
      <c r="D452" s="166" t="s">
        <v>127</v>
      </c>
      <c r="E452" s="167" t="s">
        <v>552</v>
      </c>
      <c r="F452" s="168" t="s">
        <v>553</v>
      </c>
      <c r="G452" s="169" t="s">
        <v>444</v>
      </c>
      <c r="H452" s="170">
        <v>1</v>
      </c>
      <c r="I452" s="171"/>
      <c r="J452" s="172">
        <f>ROUND(I452*H452,2)</f>
        <v>0</v>
      </c>
      <c r="K452" s="168" t="s">
        <v>131</v>
      </c>
      <c r="L452" s="40"/>
      <c r="M452" s="173" t="s">
        <v>3</v>
      </c>
      <c r="N452" s="174" t="s">
        <v>46</v>
      </c>
      <c r="O452" s="73"/>
      <c r="P452" s="175">
        <f>O452*H452</f>
        <v>0</v>
      </c>
      <c r="Q452" s="175">
        <v>0</v>
      </c>
      <c r="R452" s="175">
        <f>Q452*H452</f>
        <v>0</v>
      </c>
      <c r="S452" s="175">
        <v>0</v>
      </c>
      <c r="T452" s="17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177" t="s">
        <v>132</v>
      </c>
      <c r="AT452" s="177" t="s">
        <v>127</v>
      </c>
      <c r="AU452" s="177" t="s">
        <v>85</v>
      </c>
      <c r="AY452" s="20" t="s">
        <v>125</v>
      </c>
      <c r="BE452" s="178">
        <f>IF(N452="základní",J452,0)</f>
        <v>0</v>
      </c>
      <c r="BF452" s="178">
        <f>IF(N452="snížená",J452,0)</f>
        <v>0</v>
      </c>
      <c r="BG452" s="178">
        <f>IF(N452="zákl. přenesená",J452,0)</f>
        <v>0</v>
      </c>
      <c r="BH452" s="178">
        <f>IF(N452="sníž. přenesená",J452,0)</f>
        <v>0</v>
      </c>
      <c r="BI452" s="178">
        <f>IF(N452="nulová",J452,0)</f>
        <v>0</v>
      </c>
      <c r="BJ452" s="20" t="s">
        <v>83</v>
      </c>
      <c r="BK452" s="178">
        <f>ROUND(I452*H452,2)</f>
        <v>0</v>
      </c>
      <c r="BL452" s="20" t="s">
        <v>132</v>
      </c>
      <c r="BM452" s="177" t="s">
        <v>554</v>
      </c>
    </row>
    <row r="453" s="2" customFormat="1">
      <c r="A453" s="39"/>
      <c r="B453" s="40"/>
      <c r="C453" s="39"/>
      <c r="D453" s="179" t="s">
        <v>134</v>
      </c>
      <c r="E453" s="39"/>
      <c r="F453" s="180" t="s">
        <v>553</v>
      </c>
      <c r="G453" s="39"/>
      <c r="H453" s="39"/>
      <c r="I453" s="181"/>
      <c r="J453" s="39"/>
      <c r="K453" s="39"/>
      <c r="L453" s="40"/>
      <c r="M453" s="182"/>
      <c r="N453" s="183"/>
      <c r="O453" s="73"/>
      <c r="P453" s="73"/>
      <c r="Q453" s="73"/>
      <c r="R453" s="73"/>
      <c r="S453" s="73"/>
      <c r="T453" s="74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20" t="s">
        <v>134</v>
      </c>
      <c r="AU453" s="20" t="s">
        <v>85</v>
      </c>
    </row>
    <row r="454" s="2" customFormat="1">
      <c r="A454" s="39"/>
      <c r="B454" s="40"/>
      <c r="C454" s="39"/>
      <c r="D454" s="179" t="s">
        <v>135</v>
      </c>
      <c r="E454" s="39"/>
      <c r="F454" s="184" t="s">
        <v>555</v>
      </c>
      <c r="G454" s="39"/>
      <c r="H454" s="39"/>
      <c r="I454" s="181"/>
      <c r="J454" s="39"/>
      <c r="K454" s="39"/>
      <c r="L454" s="40"/>
      <c r="M454" s="182"/>
      <c r="N454" s="183"/>
      <c r="O454" s="73"/>
      <c r="P454" s="73"/>
      <c r="Q454" s="73"/>
      <c r="R454" s="73"/>
      <c r="S454" s="73"/>
      <c r="T454" s="74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20" t="s">
        <v>135</v>
      </c>
      <c r="AU454" s="20" t="s">
        <v>85</v>
      </c>
    </row>
    <row r="455" s="13" customFormat="1">
      <c r="A455" s="13"/>
      <c r="B455" s="185"/>
      <c r="C455" s="13"/>
      <c r="D455" s="179" t="s">
        <v>137</v>
      </c>
      <c r="E455" s="186" t="s">
        <v>3</v>
      </c>
      <c r="F455" s="187" t="s">
        <v>556</v>
      </c>
      <c r="G455" s="13"/>
      <c r="H455" s="188">
        <v>1</v>
      </c>
      <c r="I455" s="189"/>
      <c r="J455" s="13"/>
      <c r="K455" s="13"/>
      <c r="L455" s="185"/>
      <c r="M455" s="190"/>
      <c r="N455" s="191"/>
      <c r="O455" s="191"/>
      <c r="P455" s="191"/>
      <c r="Q455" s="191"/>
      <c r="R455" s="191"/>
      <c r="S455" s="191"/>
      <c r="T455" s="19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6" t="s">
        <v>137</v>
      </c>
      <c r="AU455" s="186" t="s">
        <v>85</v>
      </c>
      <c r="AV455" s="13" t="s">
        <v>85</v>
      </c>
      <c r="AW455" s="13" t="s">
        <v>38</v>
      </c>
      <c r="AX455" s="13" t="s">
        <v>83</v>
      </c>
      <c r="AY455" s="186" t="s">
        <v>125</v>
      </c>
    </row>
    <row r="456" s="2" customFormat="1" ht="16.5" customHeight="1">
      <c r="A456" s="39"/>
      <c r="B456" s="165"/>
      <c r="C456" s="166" t="s">
        <v>557</v>
      </c>
      <c r="D456" s="166" t="s">
        <v>127</v>
      </c>
      <c r="E456" s="167" t="s">
        <v>558</v>
      </c>
      <c r="F456" s="168" t="s">
        <v>559</v>
      </c>
      <c r="G456" s="169" t="s">
        <v>444</v>
      </c>
      <c r="H456" s="170">
        <v>5</v>
      </c>
      <c r="I456" s="171"/>
      <c r="J456" s="172">
        <f>ROUND(I456*H456,2)</f>
        <v>0</v>
      </c>
      <c r="K456" s="168" t="s">
        <v>131</v>
      </c>
      <c r="L456" s="40"/>
      <c r="M456" s="173" t="s">
        <v>3</v>
      </c>
      <c r="N456" s="174" t="s">
        <v>46</v>
      </c>
      <c r="O456" s="73"/>
      <c r="P456" s="175">
        <f>O456*H456</f>
        <v>0</v>
      </c>
      <c r="Q456" s="175">
        <v>0</v>
      </c>
      <c r="R456" s="175">
        <f>Q456*H456</f>
        <v>0</v>
      </c>
      <c r="S456" s="175">
        <v>0</v>
      </c>
      <c r="T456" s="17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177" t="s">
        <v>132</v>
      </c>
      <c r="AT456" s="177" t="s">
        <v>127</v>
      </c>
      <c r="AU456" s="177" t="s">
        <v>85</v>
      </c>
      <c r="AY456" s="20" t="s">
        <v>125</v>
      </c>
      <c r="BE456" s="178">
        <f>IF(N456="základní",J456,0)</f>
        <v>0</v>
      </c>
      <c r="BF456" s="178">
        <f>IF(N456="snížená",J456,0)</f>
        <v>0</v>
      </c>
      <c r="BG456" s="178">
        <f>IF(N456="zákl. přenesená",J456,0)</f>
        <v>0</v>
      </c>
      <c r="BH456" s="178">
        <f>IF(N456="sníž. přenesená",J456,0)</f>
        <v>0</v>
      </c>
      <c r="BI456" s="178">
        <f>IF(N456="nulová",J456,0)</f>
        <v>0</v>
      </c>
      <c r="BJ456" s="20" t="s">
        <v>83</v>
      </c>
      <c r="BK456" s="178">
        <f>ROUND(I456*H456,2)</f>
        <v>0</v>
      </c>
      <c r="BL456" s="20" t="s">
        <v>132</v>
      </c>
      <c r="BM456" s="177" t="s">
        <v>560</v>
      </c>
    </row>
    <row r="457" s="2" customFormat="1">
      <c r="A457" s="39"/>
      <c r="B457" s="40"/>
      <c r="C457" s="39"/>
      <c r="D457" s="179" t="s">
        <v>134</v>
      </c>
      <c r="E457" s="39"/>
      <c r="F457" s="180" t="s">
        <v>559</v>
      </c>
      <c r="G457" s="39"/>
      <c r="H457" s="39"/>
      <c r="I457" s="181"/>
      <c r="J457" s="39"/>
      <c r="K457" s="39"/>
      <c r="L457" s="40"/>
      <c r="M457" s="182"/>
      <c r="N457" s="183"/>
      <c r="O457" s="73"/>
      <c r="P457" s="73"/>
      <c r="Q457" s="73"/>
      <c r="R457" s="73"/>
      <c r="S457" s="73"/>
      <c r="T457" s="74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20" t="s">
        <v>134</v>
      </c>
      <c r="AU457" s="20" t="s">
        <v>85</v>
      </c>
    </row>
    <row r="458" s="2" customFormat="1">
      <c r="A458" s="39"/>
      <c r="B458" s="40"/>
      <c r="C458" s="39"/>
      <c r="D458" s="179" t="s">
        <v>135</v>
      </c>
      <c r="E458" s="39"/>
      <c r="F458" s="184" t="s">
        <v>561</v>
      </c>
      <c r="G458" s="39"/>
      <c r="H458" s="39"/>
      <c r="I458" s="181"/>
      <c r="J458" s="39"/>
      <c r="K458" s="39"/>
      <c r="L458" s="40"/>
      <c r="M458" s="182"/>
      <c r="N458" s="183"/>
      <c r="O458" s="73"/>
      <c r="P458" s="73"/>
      <c r="Q458" s="73"/>
      <c r="R458" s="73"/>
      <c r="S458" s="73"/>
      <c r="T458" s="74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20" t="s">
        <v>135</v>
      </c>
      <c r="AU458" s="20" t="s">
        <v>85</v>
      </c>
    </row>
    <row r="459" s="13" customFormat="1">
      <c r="A459" s="13"/>
      <c r="B459" s="185"/>
      <c r="C459" s="13"/>
      <c r="D459" s="179" t="s">
        <v>137</v>
      </c>
      <c r="E459" s="186" t="s">
        <v>3</v>
      </c>
      <c r="F459" s="187" t="s">
        <v>562</v>
      </c>
      <c r="G459" s="13"/>
      <c r="H459" s="188">
        <v>5</v>
      </c>
      <c r="I459" s="189"/>
      <c r="J459" s="13"/>
      <c r="K459" s="13"/>
      <c r="L459" s="185"/>
      <c r="M459" s="190"/>
      <c r="N459" s="191"/>
      <c r="O459" s="191"/>
      <c r="P459" s="191"/>
      <c r="Q459" s="191"/>
      <c r="R459" s="191"/>
      <c r="S459" s="191"/>
      <c r="T459" s="19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6" t="s">
        <v>137</v>
      </c>
      <c r="AU459" s="186" t="s">
        <v>85</v>
      </c>
      <c r="AV459" s="13" t="s">
        <v>85</v>
      </c>
      <c r="AW459" s="13" t="s">
        <v>38</v>
      </c>
      <c r="AX459" s="13" t="s">
        <v>83</v>
      </c>
      <c r="AY459" s="186" t="s">
        <v>125</v>
      </c>
    </row>
    <row r="460" s="12" customFormat="1" ht="25.92" customHeight="1">
      <c r="A460" s="12"/>
      <c r="B460" s="152"/>
      <c r="C460" s="12"/>
      <c r="D460" s="153" t="s">
        <v>74</v>
      </c>
      <c r="E460" s="154" t="s">
        <v>563</v>
      </c>
      <c r="F460" s="154" t="s">
        <v>564</v>
      </c>
      <c r="G460" s="12"/>
      <c r="H460" s="12"/>
      <c r="I460" s="155"/>
      <c r="J460" s="156">
        <f>BK460</f>
        <v>0</v>
      </c>
      <c r="K460" s="12"/>
      <c r="L460" s="152"/>
      <c r="M460" s="157"/>
      <c r="N460" s="158"/>
      <c r="O460" s="158"/>
      <c r="P460" s="159">
        <f>SUM(P461:P507)</f>
        <v>0</v>
      </c>
      <c r="Q460" s="158"/>
      <c r="R460" s="159">
        <f>SUM(R461:R507)</f>
        <v>0</v>
      </c>
      <c r="S460" s="158"/>
      <c r="T460" s="160">
        <f>SUM(T461:T507)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53" t="s">
        <v>132</v>
      </c>
      <c r="AT460" s="161" t="s">
        <v>74</v>
      </c>
      <c r="AU460" s="161" t="s">
        <v>75</v>
      </c>
      <c r="AY460" s="153" t="s">
        <v>125</v>
      </c>
      <c r="BK460" s="162">
        <f>SUM(BK461:BK507)</f>
        <v>0</v>
      </c>
    </row>
    <row r="461" s="2" customFormat="1" ht="24.15" customHeight="1">
      <c r="A461" s="39"/>
      <c r="B461" s="165"/>
      <c r="C461" s="166" t="s">
        <v>565</v>
      </c>
      <c r="D461" s="166" t="s">
        <v>127</v>
      </c>
      <c r="E461" s="167" t="s">
        <v>566</v>
      </c>
      <c r="F461" s="168" t="s">
        <v>567</v>
      </c>
      <c r="G461" s="169" t="s">
        <v>568</v>
      </c>
      <c r="H461" s="170">
        <v>6138.3500000000004</v>
      </c>
      <c r="I461" s="171"/>
      <c r="J461" s="172">
        <f>ROUND(I461*H461,2)</f>
        <v>0</v>
      </c>
      <c r="K461" s="168" t="s">
        <v>131</v>
      </c>
      <c r="L461" s="40"/>
      <c r="M461" s="173" t="s">
        <v>3</v>
      </c>
      <c r="N461" s="174" t="s">
        <v>46</v>
      </c>
      <c r="O461" s="73"/>
      <c r="P461" s="175">
        <f>O461*H461</f>
        <v>0</v>
      </c>
      <c r="Q461" s="175">
        <v>0</v>
      </c>
      <c r="R461" s="175">
        <f>Q461*H461</f>
        <v>0</v>
      </c>
      <c r="S461" s="175">
        <v>0</v>
      </c>
      <c r="T461" s="176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177" t="s">
        <v>569</v>
      </c>
      <c r="AT461" s="177" t="s">
        <v>127</v>
      </c>
      <c r="AU461" s="177" t="s">
        <v>83</v>
      </c>
      <c r="AY461" s="20" t="s">
        <v>125</v>
      </c>
      <c r="BE461" s="178">
        <f>IF(N461="základní",J461,0)</f>
        <v>0</v>
      </c>
      <c r="BF461" s="178">
        <f>IF(N461="snížená",J461,0)</f>
        <v>0</v>
      </c>
      <c r="BG461" s="178">
        <f>IF(N461="zákl. přenesená",J461,0)</f>
        <v>0</v>
      </c>
      <c r="BH461" s="178">
        <f>IF(N461="sníž. přenesená",J461,0)</f>
        <v>0</v>
      </c>
      <c r="BI461" s="178">
        <f>IF(N461="nulová",J461,0)</f>
        <v>0</v>
      </c>
      <c r="BJ461" s="20" t="s">
        <v>83</v>
      </c>
      <c r="BK461" s="178">
        <f>ROUND(I461*H461,2)</f>
        <v>0</v>
      </c>
      <c r="BL461" s="20" t="s">
        <v>569</v>
      </c>
      <c r="BM461" s="177" t="s">
        <v>570</v>
      </c>
    </row>
    <row r="462" s="2" customFormat="1">
      <c r="A462" s="39"/>
      <c r="B462" s="40"/>
      <c r="C462" s="39"/>
      <c r="D462" s="179" t="s">
        <v>134</v>
      </c>
      <c r="E462" s="39"/>
      <c r="F462" s="180" t="s">
        <v>571</v>
      </c>
      <c r="G462" s="39"/>
      <c r="H462" s="39"/>
      <c r="I462" s="181"/>
      <c r="J462" s="39"/>
      <c r="K462" s="39"/>
      <c r="L462" s="40"/>
      <c r="M462" s="182"/>
      <c r="N462" s="183"/>
      <c r="O462" s="73"/>
      <c r="P462" s="73"/>
      <c r="Q462" s="73"/>
      <c r="R462" s="73"/>
      <c r="S462" s="73"/>
      <c r="T462" s="74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20" t="s">
        <v>134</v>
      </c>
      <c r="AU462" s="20" t="s">
        <v>83</v>
      </c>
    </row>
    <row r="463" s="2" customFormat="1">
      <c r="A463" s="39"/>
      <c r="B463" s="40"/>
      <c r="C463" s="39"/>
      <c r="D463" s="179" t="s">
        <v>135</v>
      </c>
      <c r="E463" s="39"/>
      <c r="F463" s="184" t="s">
        <v>572</v>
      </c>
      <c r="G463" s="39"/>
      <c r="H463" s="39"/>
      <c r="I463" s="181"/>
      <c r="J463" s="39"/>
      <c r="K463" s="39"/>
      <c r="L463" s="40"/>
      <c r="M463" s="182"/>
      <c r="N463" s="183"/>
      <c r="O463" s="73"/>
      <c r="P463" s="73"/>
      <c r="Q463" s="73"/>
      <c r="R463" s="73"/>
      <c r="S463" s="73"/>
      <c r="T463" s="74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20" t="s">
        <v>135</v>
      </c>
      <c r="AU463" s="20" t="s">
        <v>83</v>
      </c>
    </row>
    <row r="464" s="13" customFormat="1">
      <c r="A464" s="13"/>
      <c r="B464" s="185"/>
      <c r="C464" s="13"/>
      <c r="D464" s="179" t="s">
        <v>137</v>
      </c>
      <c r="E464" s="186" t="s">
        <v>3</v>
      </c>
      <c r="F464" s="187" t="s">
        <v>573</v>
      </c>
      <c r="G464" s="13"/>
      <c r="H464" s="188">
        <v>1267.3</v>
      </c>
      <c r="I464" s="189"/>
      <c r="J464" s="13"/>
      <c r="K464" s="13"/>
      <c r="L464" s="185"/>
      <c r="M464" s="190"/>
      <c r="N464" s="191"/>
      <c r="O464" s="191"/>
      <c r="P464" s="191"/>
      <c r="Q464" s="191"/>
      <c r="R464" s="191"/>
      <c r="S464" s="191"/>
      <c r="T464" s="19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6" t="s">
        <v>137</v>
      </c>
      <c r="AU464" s="186" t="s">
        <v>83</v>
      </c>
      <c r="AV464" s="13" t="s">
        <v>85</v>
      </c>
      <c r="AW464" s="13" t="s">
        <v>38</v>
      </c>
      <c r="AX464" s="13" t="s">
        <v>75</v>
      </c>
      <c r="AY464" s="186" t="s">
        <v>125</v>
      </c>
    </row>
    <row r="465" s="13" customFormat="1">
      <c r="A465" s="13"/>
      <c r="B465" s="185"/>
      <c r="C465" s="13"/>
      <c r="D465" s="179" t="s">
        <v>137</v>
      </c>
      <c r="E465" s="186" t="s">
        <v>3</v>
      </c>
      <c r="F465" s="187" t="s">
        <v>574</v>
      </c>
      <c r="G465" s="13"/>
      <c r="H465" s="188">
        <v>1255.6999999999998</v>
      </c>
      <c r="I465" s="189"/>
      <c r="J465" s="13"/>
      <c r="K465" s="13"/>
      <c r="L465" s="185"/>
      <c r="M465" s="190"/>
      <c r="N465" s="191"/>
      <c r="O465" s="191"/>
      <c r="P465" s="191"/>
      <c r="Q465" s="191"/>
      <c r="R465" s="191"/>
      <c r="S465" s="191"/>
      <c r="T465" s="19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6" t="s">
        <v>137</v>
      </c>
      <c r="AU465" s="186" t="s">
        <v>83</v>
      </c>
      <c r="AV465" s="13" t="s">
        <v>85</v>
      </c>
      <c r="AW465" s="13" t="s">
        <v>38</v>
      </c>
      <c r="AX465" s="13" t="s">
        <v>75</v>
      </c>
      <c r="AY465" s="186" t="s">
        <v>125</v>
      </c>
    </row>
    <row r="466" s="13" customFormat="1">
      <c r="A466" s="13"/>
      <c r="B466" s="185"/>
      <c r="C466" s="13"/>
      <c r="D466" s="179" t="s">
        <v>137</v>
      </c>
      <c r="E466" s="186" t="s">
        <v>3</v>
      </c>
      <c r="F466" s="187" t="s">
        <v>575</v>
      </c>
      <c r="G466" s="13"/>
      <c r="H466" s="188">
        <v>917.39999999999998</v>
      </c>
      <c r="I466" s="189"/>
      <c r="J466" s="13"/>
      <c r="K466" s="13"/>
      <c r="L466" s="185"/>
      <c r="M466" s="190"/>
      <c r="N466" s="191"/>
      <c r="O466" s="191"/>
      <c r="P466" s="191"/>
      <c r="Q466" s="191"/>
      <c r="R466" s="191"/>
      <c r="S466" s="191"/>
      <c r="T466" s="19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6" t="s">
        <v>137</v>
      </c>
      <c r="AU466" s="186" t="s">
        <v>83</v>
      </c>
      <c r="AV466" s="13" t="s">
        <v>85</v>
      </c>
      <c r="AW466" s="13" t="s">
        <v>38</v>
      </c>
      <c r="AX466" s="13" t="s">
        <v>75</v>
      </c>
      <c r="AY466" s="186" t="s">
        <v>125</v>
      </c>
    </row>
    <row r="467" s="13" customFormat="1">
      <c r="A467" s="13"/>
      <c r="B467" s="185"/>
      <c r="C467" s="13"/>
      <c r="D467" s="179" t="s">
        <v>137</v>
      </c>
      <c r="E467" s="186" t="s">
        <v>3</v>
      </c>
      <c r="F467" s="187" t="s">
        <v>576</v>
      </c>
      <c r="G467" s="13"/>
      <c r="H467" s="188">
        <v>15.4</v>
      </c>
      <c r="I467" s="189"/>
      <c r="J467" s="13"/>
      <c r="K467" s="13"/>
      <c r="L467" s="185"/>
      <c r="M467" s="190"/>
      <c r="N467" s="191"/>
      <c r="O467" s="191"/>
      <c r="P467" s="191"/>
      <c r="Q467" s="191"/>
      <c r="R467" s="191"/>
      <c r="S467" s="191"/>
      <c r="T467" s="19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6" t="s">
        <v>137</v>
      </c>
      <c r="AU467" s="186" t="s">
        <v>83</v>
      </c>
      <c r="AV467" s="13" t="s">
        <v>85</v>
      </c>
      <c r="AW467" s="13" t="s">
        <v>38</v>
      </c>
      <c r="AX467" s="13" t="s">
        <v>75</v>
      </c>
      <c r="AY467" s="186" t="s">
        <v>125</v>
      </c>
    </row>
    <row r="468" s="13" customFormat="1">
      <c r="A468" s="13"/>
      <c r="B468" s="185"/>
      <c r="C468" s="13"/>
      <c r="D468" s="179" t="s">
        <v>137</v>
      </c>
      <c r="E468" s="186" t="s">
        <v>3</v>
      </c>
      <c r="F468" s="187" t="s">
        <v>577</v>
      </c>
      <c r="G468" s="13"/>
      <c r="H468" s="188">
        <v>81.199999999999989</v>
      </c>
      <c r="I468" s="189"/>
      <c r="J468" s="13"/>
      <c r="K468" s="13"/>
      <c r="L468" s="185"/>
      <c r="M468" s="190"/>
      <c r="N468" s="191"/>
      <c r="O468" s="191"/>
      <c r="P468" s="191"/>
      <c r="Q468" s="191"/>
      <c r="R468" s="191"/>
      <c r="S468" s="191"/>
      <c r="T468" s="19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86" t="s">
        <v>137</v>
      </c>
      <c r="AU468" s="186" t="s">
        <v>83</v>
      </c>
      <c r="AV468" s="13" t="s">
        <v>85</v>
      </c>
      <c r="AW468" s="13" t="s">
        <v>38</v>
      </c>
      <c r="AX468" s="13" t="s">
        <v>75</v>
      </c>
      <c r="AY468" s="186" t="s">
        <v>125</v>
      </c>
    </row>
    <row r="469" s="13" customFormat="1">
      <c r="A469" s="13"/>
      <c r="B469" s="185"/>
      <c r="C469" s="13"/>
      <c r="D469" s="179" t="s">
        <v>137</v>
      </c>
      <c r="E469" s="186" t="s">
        <v>3</v>
      </c>
      <c r="F469" s="187" t="s">
        <v>578</v>
      </c>
      <c r="G469" s="13"/>
      <c r="H469" s="188">
        <v>14.499999999999998</v>
      </c>
      <c r="I469" s="189"/>
      <c r="J469" s="13"/>
      <c r="K469" s="13"/>
      <c r="L469" s="185"/>
      <c r="M469" s="190"/>
      <c r="N469" s="191"/>
      <c r="O469" s="191"/>
      <c r="P469" s="191"/>
      <c r="Q469" s="191"/>
      <c r="R469" s="191"/>
      <c r="S469" s="191"/>
      <c r="T469" s="19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6" t="s">
        <v>137</v>
      </c>
      <c r="AU469" s="186" t="s">
        <v>83</v>
      </c>
      <c r="AV469" s="13" t="s">
        <v>85</v>
      </c>
      <c r="AW469" s="13" t="s">
        <v>38</v>
      </c>
      <c r="AX469" s="13" t="s">
        <v>75</v>
      </c>
      <c r="AY469" s="186" t="s">
        <v>125</v>
      </c>
    </row>
    <row r="470" s="13" customFormat="1">
      <c r="A470" s="13"/>
      <c r="B470" s="185"/>
      <c r="C470" s="13"/>
      <c r="D470" s="179" t="s">
        <v>137</v>
      </c>
      <c r="E470" s="186" t="s">
        <v>3</v>
      </c>
      <c r="F470" s="187" t="s">
        <v>579</v>
      </c>
      <c r="G470" s="13"/>
      <c r="H470" s="188">
        <v>0.85000000000000009</v>
      </c>
      <c r="I470" s="189"/>
      <c r="J470" s="13"/>
      <c r="K470" s="13"/>
      <c r="L470" s="185"/>
      <c r="M470" s="190"/>
      <c r="N470" s="191"/>
      <c r="O470" s="191"/>
      <c r="P470" s="191"/>
      <c r="Q470" s="191"/>
      <c r="R470" s="191"/>
      <c r="S470" s="191"/>
      <c r="T470" s="19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6" t="s">
        <v>137</v>
      </c>
      <c r="AU470" s="186" t="s">
        <v>83</v>
      </c>
      <c r="AV470" s="13" t="s">
        <v>85</v>
      </c>
      <c r="AW470" s="13" t="s">
        <v>38</v>
      </c>
      <c r="AX470" s="13" t="s">
        <v>75</v>
      </c>
      <c r="AY470" s="186" t="s">
        <v>125</v>
      </c>
    </row>
    <row r="471" s="13" customFormat="1">
      <c r="A471" s="13"/>
      <c r="B471" s="185"/>
      <c r="C471" s="13"/>
      <c r="D471" s="179" t="s">
        <v>137</v>
      </c>
      <c r="E471" s="186" t="s">
        <v>3</v>
      </c>
      <c r="F471" s="187" t="s">
        <v>580</v>
      </c>
      <c r="G471" s="13"/>
      <c r="H471" s="188">
        <v>44.949999999999996</v>
      </c>
      <c r="I471" s="189"/>
      <c r="J471" s="13"/>
      <c r="K471" s="13"/>
      <c r="L471" s="185"/>
      <c r="M471" s="190"/>
      <c r="N471" s="191"/>
      <c r="O471" s="191"/>
      <c r="P471" s="191"/>
      <c r="Q471" s="191"/>
      <c r="R471" s="191"/>
      <c r="S471" s="191"/>
      <c r="T471" s="19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6" t="s">
        <v>137</v>
      </c>
      <c r="AU471" s="186" t="s">
        <v>83</v>
      </c>
      <c r="AV471" s="13" t="s">
        <v>85</v>
      </c>
      <c r="AW471" s="13" t="s">
        <v>38</v>
      </c>
      <c r="AX471" s="13" t="s">
        <v>75</v>
      </c>
      <c r="AY471" s="186" t="s">
        <v>125</v>
      </c>
    </row>
    <row r="472" s="13" customFormat="1">
      <c r="A472" s="13"/>
      <c r="B472" s="185"/>
      <c r="C472" s="13"/>
      <c r="D472" s="179" t="s">
        <v>137</v>
      </c>
      <c r="E472" s="186" t="s">
        <v>3</v>
      </c>
      <c r="F472" s="187" t="s">
        <v>581</v>
      </c>
      <c r="G472" s="13"/>
      <c r="H472" s="188">
        <v>49.299999999999997</v>
      </c>
      <c r="I472" s="189"/>
      <c r="J472" s="13"/>
      <c r="K472" s="13"/>
      <c r="L472" s="185"/>
      <c r="M472" s="190"/>
      <c r="N472" s="191"/>
      <c r="O472" s="191"/>
      <c r="P472" s="191"/>
      <c r="Q472" s="191"/>
      <c r="R472" s="191"/>
      <c r="S472" s="191"/>
      <c r="T472" s="19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6" t="s">
        <v>137</v>
      </c>
      <c r="AU472" s="186" t="s">
        <v>83</v>
      </c>
      <c r="AV472" s="13" t="s">
        <v>85</v>
      </c>
      <c r="AW472" s="13" t="s">
        <v>38</v>
      </c>
      <c r="AX472" s="13" t="s">
        <v>75</v>
      </c>
      <c r="AY472" s="186" t="s">
        <v>125</v>
      </c>
    </row>
    <row r="473" s="13" customFormat="1">
      <c r="A473" s="13"/>
      <c r="B473" s="185"/>
      <c r="C473" s="13"/>
      <c r="D473" s="179" t="s">
        <v>137</v>
      </c>
      <c r="E473" s="186" t="s">
        <v>3</v>
      </c>
      <c r="F473" s="187" t="s">
        <v>582</v>
      </c>
      <c r="G473" s="13"/>
      <c r="H473" s="188">
        <v>57.999999999999993</v>
      </c>
      <c r="I473" s="189"/>
      <c r="J473" s="13"/>
      <c r="K473" s="13"/>
      <c r="L473" s="185"/>
      <c r="M473" s="190"/>
      <c r="N473" s="191"/>
      <c r="O473" s="191"/>
      <c r="P473" s="191"/>
      <c r="Q473" s="191"/>
      <c r="R473" s="191"/>
      <c r="S473" s="191"/>
      <c r="T473" s="19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6" t="s">
        <v>137</v>
      </c>
      <c r="AU473" s="186" t="s">
        <v>83</v>
      </c>
      <c r="AV473" s="13" t="s">
        <v>85</v>
      </c>
      <c r="AW473" s="13" t="s">
        <v>38</v>
      </c>
      <c r="AX473" s="13" t="s">
        <v>75</v>
      </c>
      <c r="AY473" s="186" t="s">
        <v>125</v>
      </c>
    </row>
    <row r="474" s="13" customFormat="1">
      <c r="A474" s="13"/>
      <c r="B474" s="185"/>
      <c r="C474" s="13"/>
      <c r="D474" s="179" t="s">
        <v>137</v>
      </c>
      <c r="E474" s="186" t="s">
        <v>3</v>
      </c>
      <c r="F474" s="187" t="s">
        <v>583</v>
      </c>
      <c r="G474" s="13"/>
      <c r="H474" s="188">
        <v>31.899999999999999</v>
      </c>
      <c r="I474" s="189"/>
      <c r="J474" s="13"/>
      <c r="K474" s="13"/>
      <c r="L474" s="185"/>
      <c r="M474" s="190"/>
      <c r="N474" s="191"/>
      <c r="O474" s="191"/>
      <c r="P474" s="191"/>
      <c r="Q474" s="191"/>
      <c r="R474" s="191"/>
      <c r="S474" s="191"/>
      <c r="T474" s="19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6" t="s">
        <v>137</v>
      </c>
      <c r="AU474" s="186" t="s">
        <v>83</v>
      </c>
      <c r="AV474" s="13" t="s">
        <v>85</v>
      </c>
      <c r="AW474" s="13" t="s">
        <v>38</v>
      </c>
      <c r="AX474" s="13" t="s">
        <v>75</v>
      </c>
      <c r="AY474" s="186" t="s">
        <v>125</v>
      </c>
    </row>
    <row r="475" s="13" customFormat="1">
      <c r="A475" s="13"/>
      <c r="B475" s="185"/>
      <c r="C475" s="13"/>
      <c r="D475" s="179" t="s">
        <v>137</v>
      </c>
      <c r="E475" s="186" t="s">
        <v>3</v>
      </c>
      <c r="F475" s="187" t="s">
        <v>584</v>
      </c>
      <c r="G475" s="13"/>
      <c r="H475" s="188">
        <v>2.8999999999999999</v>
      </c>
      <c r="I475" s="189"/>
      <c r="J475" s="13"/>
      <c r="K475" s="13"/>
      <c r="L475" s="185"/>
      <c r="M475" s="190"/>
      <c r="N475" s="191"/>
      <c r="O475" s="191"/>
      <c r="P475" s="191"/>
      <c r="Q475" s="191"/>
      <c r="R475" s="191"/>
      <c r="S475" s="191"/>
      <c r="T475" s="19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86" t="s">
        <v>137</v>
      </c>
      <c r="AU475" s="186" t="s">
        <v>83</v>
      </c>
      <c r="AV475" s="13" t="s">
        <v>85</v>
      </c>
      <c r="AW475" s="13" t="s">
        <v>38</v>
      </c>
      <c r="AX475" s="13" t="s">
        <v>75</v>
      </c>
      <c r="AY475" s="186" t="s">
        <v>125</v>
      </c>
    </row>
    <row r="476" s="13" customFormat="1">
      <c r="A476" s="13"/>
      <c r="B476" s="185"/>
      <c r="C476" s="13"/>
      <c r="D476" s="179" t="s">
        <v>137</v>
      </c>
      <c r="E476" s="186" t="s">
        <v>3</v>
      </c>
      <c r="F476" s="187" t="s">
        <v>585</v>
      </c>
      <c r="G476" s="13"/>
      <c r="H476" s="188">
        <v>11</v>
      </c>
      <c r="I476" s="189"/>
      <c r="J476" s="13"/>
      <c r="K476" s="13"/>
      <c r="L476" s="185"/>
      <c r="M476" s="190"/>
      <c r="N476" s="191"/>
      <c r="O476" s="191"/>
      <c r="P476" s="191"/>
      <c r="Q476" s="191"/>
      <c r="R476" s="191"/>
      <c r="S476" s="191"/>
      <c r="T476" s="19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6" t="s">
        <v>137</v>
      </c>
      <c r="AU476" s="186" t="s">
        <v>83</v>
      </c>
      <c r="AV476" s="13" t="s">
        <v>85</v>
      </c>
      <c r="AW476" s="13" t="s">
        <v>38</v>
      </c>
      <c r="AX476" s="13" t="s">
        <v>75</v>
      </c>
      <c r="AY476" s="186" t="s">
        <v>125</v>
      </c>
    </row>
    <row r="477" s="13" customFormat="1">
      <c r="A477" s="13"/>
      <c r="B477" s="185"/>
      <c r="C477" s="13"/>
      <c r="D477" s="179" t="s">
        <v>137</v>
      </c>
      <c r="E477" s="186" t="s">
        <v>3</v>
      </c>
      <c r="F477" s="187" t="s">
        <v>586</v>
      </c>
      <c r="G477" s="13"/>
      <c r="H477" s="188">
        <v>1.45</v>
      </c>
      <c r="I477" s="189"/>
      <c r="J477" s="13"/>
      <c r="K477" s="13"/>
      <c r="L477" s="185"/>
      <c r="M477" s="190"/>
      <c r="N477" s="191"/>
      <c r="O477" s="191"/>
      <c r="P477" s="191"/>
      <c r="Q477" s="191"/>
      <c r="R477" s="191"/>
      <c r="S477" s="191"/>
      <c r="T477" s="19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6" t="s">
        <v>137</v>
      </c>
      <c r="AU477" s="186" t="s">
        <v>83</v>
      </c>
      <c r="AV477" s="13" t="s">
        <v>85</v>
      </c>
      <c r="AW477" s="13" t="s">
        <v>38</v>
      </c>
      <c r="AX477" s="13" t="s">
        <v>75</v>
      </c>
      <c r="AY477" s="186" t="s">
        <v>125</v>
      </c>
    </row>
    <row r="478" s="13" customFormat="1">
      <c r="A478" s="13"/>
      <c r="B478" s="185"/>
      <c r="C478" s="13"/>
      <c r="D478" s="179" t="s">
        <v>137</v>
      </c>
      <c r="E478" s="186" t="s">
        <v>3</v>
      </c>
      <c r="F478" s="187" t="s">
        <v>587</v>
      </c>
      <c r="G478" s="13"/>
      <c r="H478" s="188">
        <v>34.799999999999997</v>
      </c>
      <c r="I478" s="189"/>
      <c r="J478" s="13"/>
      <c r="K478" s="13"/>
      <c r="L478" s="185"/>
      <c r="M478" s="190"/>
      <c r="N478" s="191"/>
      <c r="O478" s="191"/>
      <c r="P478" s="191"/>
      <c r="Q478" s="191"/>
      <c r="R478" s="191"/>
      <c r="S478" s="191"/>
      <c r="T478" s="19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6" t="s">
        <v>137</v>
      </c>
      <c r="AU478" s="186" t="s">
        <v>83</v>
      </c>
      <c r="AV478" s="13" t="s">
        <v>85</v>
      </c>
      <c r="AW478" s="13" t="s">
        <v>38</v>
      </c>
      <c r="AX478" s="13" t="s">
        <v>75</v>
      </c>
      <c r="AY478" s="186" t="s">
        <v>125</v>
      </c>
    </row>
    <row r="479" s="13" customFormat="1">
      <c r="A479" s="13"/>
      <c r="B479" s="185"/>
      <c r="C479" s="13"/>
      <c r="D479" s="179" t="s">
        <v>137</v>
      </c>
      <c r="E479" s="186" t="s">
        <v>3</v>
      </c>
      <c r="F479" s="187" t="s">
        <v>588</v>
      </c>
      <c r="G479" s="13"/>
      <c r="H479" s="188">
        <v>340.19999999999999</v>
      </c>
      <c r="I479" s="189"/>
      <c r="J479" s="13"/>
      <c r="K479" s="13"/>
      <c r="L479" s="185"/>
      <c r="M479" s="190"/>
      <c r="N479" s="191"/>
      <c r="O479" s="191"/>
      <c r="P479" s="191"/>
      <c r="Q479" s="191"/>
      <c r="R479" s="191"/>
      <c r="S479" s="191"/>
      <c r="T479" s="19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6" t="s">
        <v>137</v>
      </c>
      <c r="AU479" s="186" t="s">
        <v>83</v>
      </c>
      <c r="AV479" s="13" t="s">
        <v>85</v>
      </c>
      <c r="AW479" s="13" t="s">
        <v>38</v>
      </c>
      <c r="AX479" s="13" t="s">
        <v>75</v>
      </c>
      <c r="AY479" s="186" t="s">
        <v>125</v>
      </c>
    </row>
    <row r="480" s="13" customFormat="1">
      <c r="A480" s="13"/>
      <c r="B480" s="185"/>
      <c r="C480" s="13"/>
      <c r="D480" s="179" t="s">
        <v>137</v>
      </c>
      <c r="E480" s="186" t="s">
        <v>3</v>
      </c>
      <c r="F480" s="187" t="s">
        <v>589</v>
      </c>
      <c r="G480" s="13"/>
      <c r="H480" s="188">
        <v>9.4500000000000011</v>
      </c>
      <c r="I480" s="189"/>
      <c r="J480" s="13"/>
      <c r="K480" s="13"/>
      <c r="L480" s="185"/>
      <c r="M480" s="190"/>
      <c r="N480" s="191"/>
      <c r="O480" s="191"/>
      <c r="P480" s="191"/>
      <c r="Q480" s="191"/>
      <c r="R480" s="191"/>
      <c r="S480" s="191"/>
      <c r="T480" s="19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86" t="s">
        <v>137</v>
      </c>
      <c r="AU480" s="186" t="s">
        <v>83</v>
      </c>
      <c r="AV480" s="13" t="s">
        <v>85</v>
      </c>
      <c r="AW480" s="13" t="s">
        <v>38</v>
      </c>
      <c r="AX480" s="13" t="s">
        <v>75</v>
      </c>
      <c r="AY480" s="186" t="s">
        <v>125</v>
      </c>
    </row>
    <row r="481" s="13" customFormat="1">
      <c r="A481" s="13"/>
      <c r="B481" s="185"/>
      <c r="C481" s="13"/>
      <c r="D481" s="179" t="s">
        <v>137</v>
      </c>
      <c r="E481" s="186" t="s">
        <v>3</v>
      </c>
      <c r="F481" s="187" t="s">
        <v>590</v>
      </c>
      <c r="G481" s="13"/>
      <c r="H481" s="188">
        <v>1.3500000000000001</v>
      </c>
      <c r="I481" s="189"/>
      <c r="J481" s="13"/>
      <c r="K481" s="13"/>
      <c r="L481" s="185"/>
      <c r="M481" s="190"/>
      <c r="N481" s="191"/>
      <c r="O481" s="191"/>
      <c r="P481" s="191"/>
      <c r="Q481" s="191"/>
      <c r="R481" s="191"/>
      <c r="S481" s="191"/>
      <c r="T481" s="19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6" t="s">
        <v>137</v>
      </c>
      <c r="AU481" s="186" t="s">
        <v>83</v>
      </c>
      <c r="AV481" s="13" t="s">
        <v>85</v>
      </c>
      <c r="AW481" s="13" t="s">
        <v>38</v>
      </c>
      <c r="AX481" s="13" t="s">
        <v>75</v>
      </c>
      <c r="AY481" s="186" t="s">
        <v>125</v>
      </c>
    </row>
    <row r="482" s="13" customFormat="1">
      <c r="A482" s="13"/>
      <c r="B482" s="185"/>
      <c r="C482" s="13"/>
      <c r="D482" s="179" t="s">
        <v>137</v>
      </c>
      <c r="E482" s="186" t="s">
        <v>3</v>
      </c>
      <c r="F482" s="187" t="s">
        <v>591</v>
      </c>
      <c r="G482" s="13"/>
      <c r="H482" s="188">
        <v>2.7000000000000002</v>
      </c>
      <c r="I482" s="189"/>
      <c r="J482" s="13"/>
      <c r="K482" s="13"/>
      <c r="L482" s="185"/>
      <c r="M482" s="190"/>
      <c r="N482" s="191"/>
      <c r="O482" s="191"/>
      <c r="P482" s="191"/>
      <c r="Q482" s="191"/>
      <c r="R482" s="191"/>
      <c r="S482" s="191"/>
      <c r="T482" s="19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6" t="s">
        <v>137</v>
      </c>
      <c r="AU482" s="186" t="s">
        <v>83</v>
      </c>
      <c r="AV482" s="13" t="s">
        <v>85</v>
      </c>
      <c r="AW482" s="13" t="s">
        <v>38</v>
      </c>
      <c r="AX482" s="13" t="s">
        <v>75</v>
      </c>
      <c r="AY482" s="186" t="s">
        <v>125</v>
      </c>
    </row>
    <row r="483" s="13" customFormat="1">
      <c r="A483" s="13"/>
      <c r="B483" s="185"/>
      <c r="C483" s="13"/>
      <c r="D483" s="179" t="s">
        <v>137</v>
      </c>
      <c r="E483" s="186" t="s">
        <v>3</v>
      </c>
      <c r="F483" s="187" t="s">
        <v>592</v>
      </c>
      <c r="G483" s="13"/>
      <c r="H483" s="188">
        <v>1998</v>
      </c>
      <c r="I483" s="189"/>
      <c r="J483" s="13"/>
      <c r="K483" s="13"/>
      <c r="L483" s="185"/>
      <c r="M483" s="190"/>
      <c r="N483" s="191"/>
      <c r="O483" s="191"/>
      <c r="P483" s="191"/>
      <c r="Q483" s="191"/>
      <c r="R483" s="191"/>
      <c r="S483" s="191"/>
      <c r="T483" s="19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6" t="s">
        <v>137</v>
      </c>
      <c r="AU483" s="186" t="s">
        <v>83</v>
      </c>
      <c r="AV483" s="13" t="s">
        <v>85</v>
      </c>
      <c r="AW483" s="13" t="s">
        <v>38</v>
      </c>
      <c r="AX483" s="13" t="s">
        <v>75</v>
      </c>
      <c r="AY483" s="186" t="s">
        <v>125</v>
      </c>
    </row>
    <row r="484" s="14" customFormat="1">
      <c r="A484" s="14"/>
      <c r="B484" s="193"/>
      <c r="C484" s="14"/>
      <c r="D484" s="179" t="s">
        <v>137</v>
      </c>
      <c r="E484" s="194" t="s">
        <v>3</v>
      </c>
      <c r="F484" s="195" t="s">
        <v>157</v>
      </c>
      <c r="G484" s="14"/>
      <c r="H484" s="196">
        <v>6138.3500000000004</v>
      </c>
      <c r="I484" s="197"/>
      <c r="J484" s="14"/>
      <c r="K484" s="14"/>
      <c r="L484" s="193"/>
      <c r="M484" s="198"/>
      <c r="N484" s="199"/>
      <c r="O484" s="199"/>
      <c r="P484" s="199"/>
      <c r="Q484" s="199"/>
      <c r="R484" s="199"/>
      <c r="S484" s="199"/>
      <c r="T484" s="20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4" t="s">
        <v>137</v>
      </c>
      <c r="AU484" s="194" t="s">
        <v>83</v>
      </c>
      <c r="AV484" s="14" t="s">
        <v>132</v>
      </c>
      <c r="AW484" s="14" t="s">
        <v>38</v>
      </c>
      <c r="AX484" s="14" t="s">
        <v>83</v>
      </c>
      <c r="AY484" s="194" t="s">
        <v>125</v>
      </c>
    </row>
    <row r="485" s="2" customFormat="1" ht="24.15" customHeight="1">
      <c r="A485" s="39"/>
      <c r="B485" s="165"/>
      <c r="C485" s="166" t="s">
        <v>593</v>
      </c>
      <c r="D485" s="166" t="s">
        <v>127</v>
      </c>
      <c r="E485" s="167" t="s">
        <v>594</v>
      </c>
      <c r="F485" s="168" t="s">
        <v>595</v>
      </c>
      <c r="G485" s="169" t="s">
        <v>568</v>
      </c>
      <c r="H485" s="170">
        <v>1719.22</v>
      </c>
      <c r="I485" s="171"/>
      <c r="J485" s="172">
        <f>ROUND(I485*H485,2)</f>
        <v>0</v>
      </c>
      <c r="K485" s="168" t="s">
        <v>131</v>
      </c>
      <c r="L485" s="40"/>
      <c r="M485" s="173" t="s">
        <v>3</v>
      </c>
      <c r="N485" s="174" t="s">
        <v>46</v>
      </c>
      <c r="O485" s="73"/>
      <c r="P485" s="175">
        <f>O485*H485</f>
        <v>0</v>
      </c>
      <c r="Q485" s="175">
        <v>0</v>
      </c>
      <c r="R485" s="175">
        <f>Q485*H485</f>
        <v>0</v>
      </c>
      <c r="S485" s="175">
        <v>0</v>
      </c>
      <c r="T485" s="176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177" t="s">
        <v>569</v>
      </c>
      <c r="AT485" s="177" t="s">
        <v>127</v>
      </c>
      <c r="AU485" s="177" t="s">
        <v>83</v>
      </c>
      <c r="AY485" s="20" t="s">
        <v>125</v>
      </c>
      <c r="BE485" s="178">
        <f>IF(N485="základní",J485,0)</f>
        <v>0</v>
      </c>
      <c r="BF485" s="178">
        <f>IF(N485="snížená",J485,0)</f>
        <v>0</v>
      </c>
      <c r="BG485" s="178">
        <f>IF(N485="zákl. přenesená",J485,0)</f>
        <v>0</v>
      </c>
      <c r="BH485" s="178">
        <f>IF(N485="sníž. přenesená",J485,0)</f>
        <v>0</v>
      </c>
      <c r="BI485" s="178">
        <f>IF(N485="nulová",J485,0)</f>
        <v>0</v>
      </c>
      <c r="BJ485" s="20" t="s">
        <v>83</v>
      </c>
      <c r="BK485" s="178">
        <f>ROUND(I485*H485,2)</f>
        <v>0</v>
      </c>
      <c r="BL485" s="20" t="s">
        <v>569</v>
      </c>
      <c r="BM485" s="177" t="s">
        <v>596</v>
      </c>
    </row>
    <row r="486" s="2" customFormat="1">
      <c r="A486" s="39"/>
      <c r="B486" s="40"/>
      <c r="C486" s="39"/>
      <c r="D486" s="179" t="s">
        <v>134</v>
      </c>
      <c r="E486" s="39"/>
      <c r="F486" s="180" t="s">
        <v>597</v>
      </c>
      <c r="G486" s="39"/>
      <c r="H486" s="39"/>
      <c r="I486" s="181"/>
      <c r="J486" s="39"/>
      <c r="K486" s="39"/>
      <c r="L486" s="40"/>
      <c r="M486" s="182"/>
      <c r="N486" s="183"/>
      <c r="O486" s="73"/>
      <c r="P486" s="73"/>
      <c r="Q486" s="73"/>
      <c r="R486" s="73"/>
      <c r="S486" s="73"/>
      <c r="T486" s="74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20" t="s">
        <v>134</v>
      </c>
      <c r="AU486" s="20" t="s">
        <v>83</v>
      </c>
    </row>
    <row r="487" s="2" customFormat="1">
      <c r="A487" s="39"/>
      <c r="B487" s="40"/>
      <c r="C487" s="39"/>
      <c r="D487" s="179" t="s">
        <v>135</v>
      </c>
      <c r="E487" s="39"/>
      <c r="F487" s="184" t="s">
        <v>572</v>
      </c>
      <c r="G487" s="39"/>
      <c r="H487" s="39"/>
      <c r="I487" s="181"/>
      <c r="J487" s="39"/>
      <c r="K487" s="39"/>
      <c r="L487" s="40"/>
      <c r="M487" s="182"/>
      <c r="N487" s="183"/>
      <c r="O487" s="73"/>
      <c r="P487" s="73"/>
      <c r="Q487" s="73"/>
      <c r="R487" s="73"/>
      <c r="S487" s="73"/>
      <c r="T487" s="74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20" t="s">
        <v>135</v>
      </c>
      <c r="AU487" s="20" t="s">
        <v>83</v>
      </c>
    </row>
    <row r="488" s="13" customFormat="1">
      <c r="A488" s="13"/>
      <c r="B488" s="185"/>
      <c r="C488" s="13"/>
      <c r="D488" s="179" t="s">
        <v>137</v>
      </c>
      <c r="E488" s="186" t="s">
        <v>3</v>
      </c>
      <c r="F488" s="187" t="s">
        <v>598</v>
      </c>
      <c r="G488" s="13"/>
      <c r="H488" s="188">
        <v>50.560000000000002</v>
      </c>
      <c r="I488" s="189"/>
      <c r="J488" s="13"/>
      <c r="K488" s="13"/>
      <c r="L488" s="185"/>
      <c r="M488" s="190"/>
      <c r="N488" s="191"/>
      <c r="O488" s="191"/>
      <c r="P488" s="191"/>
      <c r="Q488" s="191"/>
      <c r="R488" s="191"/>
      <c r="S488" s="191"/>
      <c r="T488" s="19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86" t="s">
        <v>137</v>
      </c>
      <c r="AU488" s="186" t="s">
        <v>83</v>
      </c>
      <c r="AV488" s="13" t="s">
        <v>85</v>
      </c>
      <c r="AW488" s="13" t="s">
        <v>38</v>
      </c>
      <c r="AX488" s="13" t="s">
        <v>75</v>
      </c>
      <c r="AY488" s="186" t="s">
        <v>125</v>
      </c>
    </row>
    <row r="489" s="13" customFormat="1">
      <c r="A489" s="13"/>
      <c r="B489" s="185"/>
      <c r="C489" s="13"/>
      <c r="D489" s="179" t="s">
        <v>137</v>
      </c>
      <c r="E489" s="186" t="s">
        <v>3</v>
      </c>
      <c r="F489" s="187" t="s">
        <v>599</v>
      </c>
      <c r="G489" s="13"/>
      <c r="H489" s="188">
        <v>34.100000000000001</v>
      </c>
      <c r="I489" s="189"/>
      <c r="J489" s="13"/>
      <c r="K489" s="13"/>
      <c r="L489" s="185"/>
      <c r="M489" s="190"/>
      <c r="N489" s="191"/>
      <c r="O489" s="191"/>
      <c r="P489" s="191"/>
      <c r="Q489" s="191"/>
      <c r="R489" s="191"/>
      <c r="S489" s="191"/>
      <c r="T489" s="19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6" t="s">
        <v>137</v>
      </c>
      <c r="AU489" s="186" t="s">
        <v>83</v>
      </c>
      <c r="AV489" s="13" t="s">
        <v>85</v>
      </c>
      <c r="AW489" s="13" t="s">
        <v>38</v>
      </c>
      <c r="AX489" s="13" t="s">
        <v>75</v>
      </c>
      <c r="AY489" s="186" t="s">
        <v>125</v>
      </c>
    </row>
    <row r="490" s="13" customFormat="1">
      <c r="A490" s="13"/>
      <c r="B490" s="185"/>
      <c r="C490" s="13"/>
      <c r="D490" s="179" t="s">
        <v>137</v>
      </c>
      <c r="E490" s="186" t="s">
        <v>3</v>
      </c>
      <c r="F490" s="187" t="s">
        <v>600</v>
      </c>
      <c r="G490" s="13"/>
      <c r="H490" s="188">
        <v>480.69999999999999</v>
      </c>
      <c r="I490" s="189"/>
      <c r="J490" s="13"/>
      <c r="K490" s="13"/>
      <c r="L490" s="185"/>
      <c r="M490" s="190"/>
      <c r="N490" s="191"/>
      <c r="O490" s="191"/>
      <c r="P490" s="191"/>
      <c r="Q490" s="191"/>
      <c r="R490" s="191"/>
      <c r="S490" s="191"/>
      <c r="T490" s="19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6" t="s">
        <v>137</v>
      </c>
      <c r="AU490" s="186" t="s">
        <v>83</v>
      </c>
      <c r="AV490" s="13" t="s">
        <v>85</v>
      </c>
      <c r="AW490" s="13" t="s">
        <v>38</v>
      </c>
      <c r="AX490" s="13" t="s">
        <v>75</v>
      </c>
      <c r="AY490" s="186" t="s">
        <v>125</v>
      </c>
    </row>
    <row r="491" s="13" customFormat="1">
      <c r="A491" s="13"/>
      <c r="B491" s="185"/>
      <c r="C491" s="13"/>
      <c r="D491" s="179" t="s">
        <v>137</v>
      </c>
      <c r="E491" s="186" t="s">
        <v>3</v>
      </c>
      <c r="F491" s="187" t="s">
        <v>601</v>
      </c>
      <c r="G491" s="13"/>
      <c r="H491" s="188">
        <v>476.30000000000001</v>
      </c>
      <c r="I491" s="189"/>
      <c r="J491" s="13"/>
      <c r="K491" s="13"/>
      <c r="L491" s="185"/>
      <c r="M491" s="190"/>
      <c r="N491" s="191"/>
      <c r="O491" s="191"/>
      <c r="P491" s="191"/>
      <c r="Q491" s="191"/>
      <c r="R491" s="191"/>
      <c r="S491" s="191"/>
      <c r="T491" s="19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6" t="s">
        <v>137</v>
      </c>
      <c r="AU491" s="186" t="s">
        <v>83</v>
      </c>
      <c r="AV491" s="13" t="s">
        <v>85</v>
      </c>
      <c r="AW491" s="13" t="s">
        <v>38</v>
      </c>
      <c r="AX491" s="13" t="s">
        <v>75</v>
      </c>
      <c r="AY491" s="186" t="s">
        <v>125</v>
      </c>
    </row>
    <row r="492" s="13" customFormat="1">
      <c r="A492" s="13"/>
      <c r="B492" s="185"/>
      <c r="C492" s="13"/>
      <c r="D492" s="179" t="s">
        <v>137</v>
      </c>
      <c r="E492" s="186" t="s">
        <v>3</v>
      </c>
      <c r="F492" s="187" t="s">
        <v>602</v>
      </c>
      <c r="G492" s="13"/>
      <c r="H492" s="188">
        <v>18.699999999999999</v>
      </c>
      <c r="I492" s="189"/>
      <c r="J492" s="13"/>
      <c r="K492" s="13"/>
      <c r="L492" s="185"/>
      <c r="M492" s="190"/>
      <c r="N492" s="191"/>
      <c r="O492" s="191"/>
      <c r="P492" s="191"/>
      <c r="Q492" s="191"/>
      <c r="R492" s="191"/>
      <c r="S492" s="191"/>
      <c r="T492" s="19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6" t="s">
        <v>137</v>
      </c>
      <c r="AU492" s="186" t="s">
        <v>83</v>
      </c>
      <c r="AV492" s="13" t="s">
        <v>85</v>
      </c>
      <c r="AW492" s="13" t="s">
        <v>38</v>
      </c>
      <c r="AX492" s="13" t="s">
        <v>75</v>
      </c>
      <c r="AY492" s="186" t="s">
        <v>125</v>
      </c>
    </row>
    <row r="493" s="13" customFormat="1">
      <c r="A493" s="13"/>
      <c r="B493" s="185"/>
      <c r="C493" s="13"/>
      <c r="D493" s="179" t="s">
        <v>137</v>
      </c>
      <c r="E493" s="186" t="s">
        <v>3</v>
      </c>
      <c r="F493" s="187" t="s">
        <v>603</v>
      </c>
      <c r="G493" s="13"/>
      <c r="H493" s="188">
        <v>658.86000000000001</v>
      </c>
      <c r="I493" s="189"/>
      <c r="J493" s="13"/>
      <c r="K493" s="13"/>
      <c r="L493" s="185"/>
      <c r="M493" s="190"/>
      <c r="N493" s="191"/>
      <c r="O493" s="191"/>
      <c r="P493" s="191"/>
      <c r="Q493" s="191"/>
      <c r="R493" s="191"/>
      <c r="S493" s="191"/>
      <c r="T493" s="19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6" t="s">
        <v>137</v>
      </c>
      <c r="AU493" s="186" t="s">
        <v>83</v>
      </c>
      <c r="AV493" s="13" t="s">
        <v>85</v>
      </c>
      <c r="AW493" s="13" t="s">
        <v>38</v>
      </c>
      <c r="AX493" s="13" t="s">
        <v>75</v>
      </c>
      <c r="AY493" s="186" t="s">
        <v>125</v>
      </c>
    </row>
    <row r="494" s="14" customFormat="1">
      <c r="A494" s="14"/>
      <c r="B494" s="193"/>
      <c r="C494" s="14"/>
      <c r="D494" s="179" t="s">
        <v>137</v>
      </c>
      <c r="E494" s="194" t="s">
        <v>3</v>
      </c>
      <c r="F494" s="195" t="s">
        <v>157</v>
      </c>
      <c r="G494" s="14"/>
      <c r="H494" s="196">
        <v>1719.2200000000003</v>
      </c>
      <c r="I494" s="197"/>
      <c r="J494" s="14"/>
      <c r="K494" s="14"/>
      <c r="L494" s="193"/>
      <c r="M494" s="198"/>
      <c r="N494" s="199"/>
      <c r="O494" s="199"/>
      <c r="P494" s="199"/>
      <c r="Q494" s="199"/>
      <c r="R494" s="199"/>
      <c r="S494" s="199"/>
      <c r="T494" s="20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194" t="s">
        <v>137</v>
      </c>
      <c r="AU494" s="194" t="s">
        <v>83</v>
      </c>
      <c r="AV494" s="14" t="s">
        <v>132</v>
      </c>
      <c r="AW494" s="14" t="s">
        <v>38</v>
      </c>
      <c r="AX494" s="14" t="s">
        <v>83</v>
      </c>
      <c r="AY494" s="194" t="s">
        <v>125</v>
      </c>
    </row>
    <row r="495" s="2" customFormat="1" ht="24.15" customHeight="1">
      <c r="A495" s="39"/>
      <c r="B495" s="165"/>
      <c r="C495" s="166" t="s">
        <v>604</v>
      </c>
      <c r="D495" s="166" t="s">
        <v>127</v>
      </c>
      <c r="E495" s="167" t="s">
        <v>605</v>
      </c>
      <c r="F495" s="168" t="s">
        <v>606</v>
      </c>
      <c r="G495" s="169" t="s">
        <v>568</v>
      </c>
      <c r="H495" s="170">
        <v>723.45000000000005</v>
      </c>
      <c r="I495" s="171"/>
      <c r="J495" s="172">
        <f>ROUND(I495*H495,2)</f>
        <v>0</v>
      </c>
      <c r="K495" s="168" t="s">
        <v>131</v>
      </c>
      <c r="L495" s="40"/>
      <c r="M495" s="173" t="s">
        <v>3</v>
      </c>
      <c r="N495" s="174" t="s">
        <v>46</v>
      </c>
      <c r="O495" s="73"/>
      <c r="P495" s="175">
        <f>O495*H495</f>
        <v>0</v>
      </c>
      <c r="Q495" s="175">
        <v>0</v>
      </c>
      <c r="R495" s="175">
        <f>Q495*H495</f>
        <v>0</v>
      </c>
      <c r="S495" s="175">
        <v>0</v>
      </c>
      <c r="T495" s="176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177" t="s">
        <v>569</v>
      </c>
      <c r="AT495" s="177" t="s">
        <v>127</v>
      </c>
      <c r="AU495" s="177" t="s">
        <v>83</v>
      </c>
      <c r="AY495" s="20" t="s">
        <v>125</v>
      </c>
      <c r="BE495" s="178">
        <f>IF(N495="základní",J495,0)</f>
        <v>0</v>
      </c>
      <c r="BF495" s="178">
        <f>IF(N495="snížená",J495,0)</f>
        <v>0</v>
      </c>
      <c r="BG495" s="178">
        <f>IF(N495="zákl. přenesená",J495,0)</f>
        <v>0</v>
      </c>
      <c r="BH495" s="178">
        <f>IF(N495="sníž. přenesená",J495,0)</f>
        <v>0</v>
      </c>
      <c r="BI495" s="178">
        <f>IF(N495="nulová",J495,0)</f>
        <v>0</v>
      </c>
      <c r="BJ495" s="20" t="s">
        <v>83</v>
      </c>
      <c r="BK495" s="178">
        <f>ROUND(I495*H495,2)</f>
        <v>0</v>
      </c>
      <c r="BL495" s="20" t="s">
        <v>569</v>
      </c>
      <c r="BM495" s="177" t="s">
        <v>607</v>
      </c>
    </row>
    <row r="496" s="2" customFormat="1">
      <c r="A496" s="39"/>
      <c r="B496" s="40"/>
      <c r="C496" s="39"/>
      <c r="D496" s="179" t="s">
        <v>134</v>
      </c>
      <c r="E496" s="39"/>
      <c r="F496" s="180" t="s">
        <v>608</v>
      </c>
      <c r="G496" s="39"/>
      <c r="H496" s="39"/>
      <c r="I496" s="181"/>
      <c r="J496" s="39"/>
      <c r="K496" s="39"/>
      <c r="L496" s="40"/>
      <c r="M496" s="182"/>
      <c r="N496" s="183"/>
      <c r="O496" s="73"/>
      <c r="P496" s="73"/>
      <c r="Q496" s="73"/>
      <c r="R496" s="73"/>
      <c r="S496" s="73"/>
      <c r="T496" s="74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20" t="s">
        <v>134</v>
      </c>
      <c r="AU496" s="20" t="s">
        <v>83</v>
      </c>
    </row>
    <row r="497" s="2" customFormat="1">
      <c r="A497" s="39"/>
      <c r="B497" s="40"/>
      <c r="C497" s="39"/>
      <c r="D497" s="179" t="s">
        <v>135</v>
      </c>
      <c r="E497" s="39"/>
      <c r="F497" s="184" t="s">
        <v>572</v>
      </c>
      <c r="G497" s="39"/>
      <c r="H497" s="39"/>
      <c r="I497" s="181"/>
      <c r="J497" s="39"/>
      <c r="K497" s="39"/>
      <c r="L497" s="40"/>
      <c r="M497" s="182"/>
      <c r="N497" s="183"/>
      <c r="O497" s="73"/>
      <c r="P497" s="73"/>
      <c r="Q497" s="73"/>
      <c r="R497" s="73"/>
      <c r="S497" s="73"/>
      <c r="T497" s="74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20" t="s">
        <v>135</v>
      </c>
      <c r="AU497" s="20" t="s">
        <v>83</v>
      </c>
    </row>
    <row r="498" s="13" customFormat="1">
      <c r="A498" s="13"/>
      <c r="B498" s="185"/>
      <c r="C498" s="13"/>
      <c r="D498" s="179" t="s">
        <v>137</v>
      </c>
      <c r="E498" s="186" t="s">
        <v>3</v>
      </c>
      <c r="F498" s="187" t="s">
        <v>609</v>
      </c>
      <c r="G498" s="13"/>
      <c r="H498" s="188">
        <v>91</v>
      </c>
      <c r="I498" s="189"/>
      <c r="J498" s="13"/>
      <c r="K498" s="13"/>
      <c r="L498" s="185"/>
      <c r="M498" s="190"/>
      <c r="N498" s="191"/>
      <c r="O498" s="191"/>
      <c r="P498" s="191"/>
      <c r="Q498" s="191"/>
      <c r="R498" s="191"/>
      <c r="S498" s="191"/>
      <c r="T498" s="19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6" t="s">
        <v>137</v>
      </c>
      <c r="AU498" s="186" t="s">
        <v>83</v>
      </c>
      <c r="AV498" s="13" t="s">
        <v>85</v>
      </c>
      <c r="AW498" s="13" t="s">
        <v>38</v>
      </c>
      <c r="AX498" s="13" t="s">
        <v>75</v>
      </c>
      <c r="AY498" s="186" t="s">
        <v>125</v>
      </c>
    </row>
    <row r="499" s="13" customFormat="1">
      <c r="A499" s="13"/>
      <c r="B499" s="185"/>
      <c r="C499" s="13"/>
      <c r="D499" s="179" t="s">
        <v>137</v>
      </c>
      <c r="E499" s="186" t="s">
        <v>3</v>
      </c>
      <c r="F499" s="187" t="s">
        <v>610</v>
      </c>
      <c r="G499" s="13"/>
      <c r="H499" s="188">
        <v>50.375</v>
      </c>
      <c r="I499" s="189"/>
      <c r="J499" s="13"/>
      <c r="K499" s="13"/>
      <c r="L499" s="185"/>
      <c r="M499" s="190"/>
      <c r="N499" s="191"/>
      <c r="O499" s="191"/>
      <c r="P499" s="191"/>
      <c r="Q499" s="191"/>
      <c r="R499" s="191"/>
      <c r="S499" s="191"/>
      <c r="T499" s="19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6" t="s">
        <v>137</v>
      </c>
      <c r="AU499" s="186" t="s">
        <v>83</v>
      </c>
      <c r="AV499" s="13" t="s">
        <v>85</v>
      </c>
      <c r="AW499" s="13" t="s">
        <v>38</v>
      </c>
      <c r="AX499" s="13" t="s">
        <v>75</v>
      </c>
      <c r="AY499" s="186" t="s">
        <v>125</v>
      </c>
    </row>
    <row r="500" s="13" customFormat="1">
      <c r="A500" s="13"/>
      <c r="B500" s="185"/>
      <c r="C500" s="13"/>
      <c r="D500" s="179" t="s">
        <v>137</v>
      </c>
      <c r="E500" s="186" t="s">
        <v>3</v>
      </c>
      <c r="F500" s="187" t="s">
        <v>611</v>
      </c>
      <c r="G500" s="13"/>
      <c r="H500" s="188">
        <v>39</v>
      </c>
      <c r="I500" s="189"/>
      <c r="J500" s="13"/>
      <c r="K500" s="13"/>
      <c r="L500" s="185"/>
      <c r="M500" s="190"/>
      <c r="N500" s="191"/>
      <c r="O500" s="191"/>
      <c r="P500" s="191"/>
      <c r="Q500" s="191"/>
      <c r="R500" s="191"/>
      <c r="S500" s="191"/>
      <c r="T500" s="19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6" t="s">
        <v>137</v>
      </c>
      <c r="AU500" s="186" t="s">
        <v>83</v>
      </c>
      <c r="AV500" s="13" t="s">
        <v>85</v>
      </c>
      <c r="AW500" s="13" t="s">
        <v>38</v>
      </c>
      <c r="AX500" s="13" t="s">
        <v>75</v>
      </c>
      <c r="AY500" s="186" t="s">
        <v>125</v>
      </c>
    </row>
    <row r="501" s="13" customFormat="1">
      <c r="A501" s="13"/>
      <c r="B501" s="185"/>
      <c r="C501" s="13"/>
      <c r="D501" s="179" t="s">
        <v>137</v>
      </c>
      <c r="E501" s="186" t="s">
        <v>3</v>
      </c>
      <c r="F501" s="187" t="s">
        <v>612</v>
      </c>
      <c r="G501" s="13"/>
      <c r="H501" s="188">
        <v>13</v>
      </c>
      <c r="I501" s="189"/>
      <c r="J501" s="13"/>
      <c r="K501" s="13"/>
      <c r="L501" s="185"/>
      <c r="M501" s="190"/>
      <c r="N501" s="191"/>
      <c r="O501" s="191"/>
      <c r="P501" s="191"/>
      <c r="Q501" s="191"/>
      <c r="R501" s="191"/>
      <c r="S501" s="191"/>
      <c r="T501" s="19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6" t="s">
        <v>137</v>
      </c>
      <c r="AU501" s="186" t="s">
        <v>83</v>
      </c>
      <c r="AV501" s="13" t="s">
        <v>85</v>
      </c>
      <c r="AW501" s="13" t="s">
        <v>38</v>
      </c>
      <c r="AX501" s="13" t="s">
        <v>75</v>
      </c>
      <c r="AY501" s="186" t="s">
        <v>125</v>
      </c>
    </row>
    <row r="502" s="13" customFormat="1">
      <c r="A502" s="13"/>
      <c r="B502" s="185"/>
      <c r="C502" s="13"/>
      <c r="D502" s="179" t="s">
        <v>137</v>
      </c>
      <c r="E502" s="186" t="s">
        <v>3</v>
      </c>
      <c r="F502" s="187" t="s">
        <v>613</v>
      </c>
      <c r="G502" s="13"/>
      <c r="H502" s="188">
        <v>29.5</v>
      </c>
      <c r="I502" s="189"/>
      <c r="J502" s="13"/>
      <c r="K502" s="13"/>
      <c r="L502" s="185"/>
      <c r="M502" s="190"/>
      <c r="N502" s="191"/>
      <c r="O502" s="191"/>
      <c r="P502" s="191"/>
      <c r="Q502" s="191"/>
      <c r="R502" s="191"/>
      <c r="S502" s="191"/>
      <c r="T502" s="19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6" t="s">
        <v>137</v>
      </c>
      <c r="AU502" s="186" t="s">
        <v>83</v>
      </c>
      <c r="AV502" s="13" t="s">
        <v>85</v>
      </c>
      <c r="AW502" s="13" t="s">
        <v>38</v>
      </c>
      <c r="AX502" s="13" t="s">
        <v>75</v>
      </c>
      <c r="AY502" s="186" t="s">
        <v>125</v>
      </c>
    </row>
    <row r="503" s="13" customFormat="1">
      <c r="A503" s="13"/>
      <c r="B503" s="185"/>
      <c r="C503" s="13"/>
      <c r="D503" s="179" t="s">
        <v>137</v>
      </c>
      <c r="E503" s="186" t="s">
        <v>3</v>
      </c>
      <c r="F503" s="187" t="s">
        <v>614</v>
      </c>
      <c r="G503" s="13"/>
      <c r="H503" s="188">
        <v>7.375</v>
      </c>
      <c r="I503" s="189"/>
      <c r="J503" s="13"/>
      <c r="K503" s="13"/>
      <c r="L503" s="185"/>
      <c r="M503" s="190"/>
      <c r="N503" s="191"/>
      <c r="O503" s="191"/>
      <c r="P503" s="191"/>
      <c r="Q503" s="191"/>
      <c r="R503" s="191"/>
      <c r="S503" s="191"/>
      <c r="T503" s="19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86" t="s">
        <v>137</v>
      </c>
      <c r="AU503" s="186" t="s">
        <v>83</v>
      </c>
      <c r="AV503" s="13" t="s">
        <v>85</v>
      </c>
      <c r="AW503" s="13" t="s">
        <v>38</v>
      </c>
      <c r="AX503" s="13" t="s">
        <v>75</v>
      </c>
      <c r="AY503" s="186" t="s">
        <v>125</v>
      </c>
    </row>
    <row r="504" s="13" customFormat="1">
      <c r="A504" s="13"/>
      <c r="B504" s="185"/>
      <c r="C504" s="13"/>
      <c r="D504" s="179" t="s">
        <v>137</v>
      </c>
      <c r="E504" s="186" t="s">
        <v>3</v>
      </c>
      <c r="F504" s="187" t="s">
        <v>615</v>
      </c>
      <c r="G504" s="13"/>
      <c r="H504" s="188">
        <v>34.5</v>
      </c>
      <c r="I504" s="189"/>
      <c r="J504" s="13"/>
      <c r="K504" s="13"/>
      <c r="L504" s="185"/>
      <c r="M504" s="190"/>
      <c r="N504" s="191"/>
      <c r="O504" s="191"/>
      <c r="P504" s="191"/>
      <c r="Q504" s="191"/>
      <c r="R504" s="191"/>
      <c r="S504" s="191"/>
      <c r="T504" s="19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6" t="s">
        <v>137</v>
      </c>
      <c r="AU504" s="186" t="s">
        <v>83</v>
      </c>
      <c r="AV504" s="13" t="s">
        <v>85</v>
      </c>
      <c r="AW504" s="13" t="s">
        <v>38</v>
      </c>
      <c r="AX504" s="13" t="s">
        <v>75</v>
      </c>
      <c r="AY504" s="186" t="s">
        <v>125</v>
      </c>
    </row>
    <row r="505" s="13" customFormat="1">
      <c r="A505" s="13"/>
      <c r="B505" s="185"/>
      <c r="C505" s="13"/>
      <c r="D505" s="179" t="s">
        <v>137</v>
      </c>
      <c r="E505" s="186" t="s">
        <v>3</v>
      </c>
      <c r="F505" s="187" t="s">
        <v>616</v>
      </c>
      <c r="G505" s="13"/>
      <c r="H505" s="188">
        <v>229.09999999999999</v>
      </c>
      <c r="I505" s="189"/>
      <c r="J505" s="13"/>
      <c r="K505" s="13"/>
      <c r="L505" s="185"/>
      <c r="M505" s="190"/>
      <c r="N505" s="191"/>
      <c r="O505" s="191"/>
      <c r="P505" s="191"/>
      <c r="Q505" s="191"/>
      <c r="R505" s="191"/>
      <c r="S505" s="191"/>
      <c r="T505" s="19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6" t="s">
        <v>137</v>
      </c>
      <c r="AU505" s="186" t="s">
        <v>83</v>
      </c>
      <c r="AV505" s="13" t="s">
        <v>85</v>
      </c>
      <c r="AW505" s="13" t="s">
        <v>38</v>
      </c>
      <c r="AX505" s="13" t="s">
        <v>75</v>
      </c>
      <c r="AY505" s="186" t="s">
        <v>125</v>
      </c>
    </row>
    <row r="506" s="13" customFormat="1">
      <c r="A506" s="13"/>
      <c r="B506" s="185"/>
      <c r="C506" s="13"/>
      <c r="D506" s="179" t="s">
        <v>137</v>
      </c>
      <c r="E506" s="186" t="s">
        <v>3</v>
      </c>
      <c r="F506" s="187" t="s">
        <v>617</v>
      </c>
      <c r="G506" s="13"/>
      <c r="H506" s="188">
        <v>229.59999999999999</v>
      </c>
      <c r="I506" s="189"/>
      <c r="J506" s="13"/>
      <c r="K506" s="13"/>
      <c r="L506" s="185"/>
      <c r="M506" s="190"/>
      <c r="N506" s="191"/>
      <c r="O506" s="191"/>
      <c r="P506" s="191"/>
      <c r="Q506" s="191"/>
      <c r="R506" s="191"/>
      <c r="S506" s="191"/>
      <c r="T506" s="19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6" t="s">
        <v>137</v>
      </c>
      <c r="AU506" s="186" t="s">
        <v>83</v>
      </c>
      <c r="AV506" s="13" t="s">
        <v>85</v>
      </c>
      <c r="AW506" s="13" t="s">
        <v>38</v>
      </c>
      <c r="AX506" s="13" t="s">
        <v>75</v>
      </c>
      <c r="AY506" s="186" t="s">
        <v>125</v>
      </c>
    </row>
    <row r="507" s="14" customFormat="1">
      <c r="A507" s="14"/>
      <c r="B507" s="193"/>
      <c r="C507" s="14"/>
      <c r="D507" s="179" t="s">
        <v>137</v>
      </c>
      <c r="E507" s="194" t="s">
        <v>3</v>
      </c>
      <c r="F507" s="195" t="s">
        <v>157</v>
      </c>
      <c r="G507" s="14"/>
      <c r="H507" s="196">
        <v>723.45000000000005</v>
      </c>
      <c r="I507" s="197"/>
      <c r="J507" s="14"/>
      <c r="K507" s="14"/>
      <c r="L507" s="193"/>
      <c r="M507" s="208"/>
      <c r="N507" s="209"/>
      <c r="O507" s="209"/>
      <c r="P507" s="209"/>
      <c r="Q507" s="209"/>
      <c r="R507" s="209"/>
      <c r="S507" s="209"/>
      <c r="T507" s="21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4" t="s">
        <v>137</v>
      </c>
      <c r="AU507" s="194" t="s">
        <v>83</v>
      </c>
      <c r="AV507" s="14" t="s">
        <v>132</v>
      </c>
      <c r="AW507" s="14" t="s">
        <v>38</v>
      </c>
      <c r="AX507" s="14" t="s">
        <v>83</v>
      </c>
      <c r="AY507" s="194" t="s">
        <v>125</v>
      </c>
    </row>
    <row r="508" s="2" customFormat="1" ht="6.96" customHeight="1">
      <c r="A508" s="39"/>
      <c r="B508" s="56"/>
      <c r="C508" s="57"/>
      <c r="D508" s="57"/>
      <c r="E508" s="57"/>
      <c r="F508" s="57"/>
      <c r="G508" s="57"/>
      <c r="H508" s="57"/>
      <c r="I508" s="57"/>
      <c r="J508" s="57"/>
      <c r="K508" s="57"/>
      <c r="L508" s="40"/>
      <c r="M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</row>
  </sheetData>
  <autoFilter ref="C85:K50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85</v>
      </c>
    </row>
    <row r="4" s="1" customFormat="1" ht="24.96" customHeight="1">
      <c r="B4" s="23"/>
      <c r="D4" s="24" t="s">
        <v>96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III/3284 Sendražice, ul. Hlavní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618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2. 12. 2024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26</v>
      </c>
      <c r="J23" s="28" t="s">
        <v>36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37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39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41</v>
      </c>
      <c r="E30" s="39"/>
      <c r="F30" s="39"/>
      <c r="G30" s="39"/>
      <c r="H30" s="39"/>
      <c r="I30" s="39"/>
      <c r="J30" s="91">
        <f>ROUND(J83,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45</v>
      </c>
      <c r="E33" s="33" t="s">
        <v>46</v>
      </c>
      <c r="F33" s="123">
        <f>ROUND((SUM(BE83:BE335)),  2)</f>
        <v>0</v>
      </c>
      <c r="G33" s="39"/>
      <c r="H33" s="39"/>
      <c r="I33" s="124">
        <v>0.20999999999999999</v>
      </c>
      <c r="J33" s="123">
        <f>ROUND(((SUM(BE83:BE335))*I33),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47</v>
      </c>
      <c r="F34" s="123">
        <f>ROUND((SUM(BF83:BF335)),  2)</f>
        <v>0</v>
      </c>
      <c r="G34" s="39"/>
      <c r="H34" s="39"/>
      <c r="I34" s="124">
        <v>0.12</v>
      </c>
      <c r="J34" s="123">
        <f>ROUND(((SUM(BF83:BF335))*I34),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48</v>
      </c>
      <c r="F35" s="123">
        <f>ROUND((SUM(BG83:BG335)),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49</v>
      </c>
      <c r="F36" s="123">
        <f>ROUND((SUM(BH83:BH335)),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50</v>
      </c>
      <c r="F37" s="123">
        <f>ROUND((SUM(BI83:BI335)),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51</v>
      </c>
      <c r="E39" s="77"/>
      <c r="F39" s="77"/>
      <c r="G39" s="127" t="s">
        <v>52</v>
      </c>
      <c r="H39" s="128" t="s">
        <v>53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III/3284 Sendražice, ul. Hlavní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301 - Objekty odvodnění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k.ú. Sendražice u Kolína</v>
      </c>
      <c r="G52" s="39"/>
      <c r="H52" s="39"/>
      <c r="I52" s="33" t="s">
        <v>23</v>
      </c>
      <c r="J52" s="65" t="str">
        <f>IF(J12="","",J12)</f>
        <v>2. 12. 2024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KSÚS Středočeského kraje</v>
      </c>
      <c r="G54" s="39"/>
      <c r="H54" s="39"/>
      <c r="I54" s="33" t="s">
        <v>32</v>
      </c>
      <c r="J54" s="37" t="str">
        <f>E21</f>
        <v>DIPRO, spol. s 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>Jitka Heřmanová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100</v>
      </c>
      <c r="D57" s="125"/>
      <c r="E57" s="125"/>
      <c r="F57" s="125"/>
      <c r="G57" s="125"/>
      <c r="H57" s="125"/>
      <c r="I57" s="125"/>
      <c r="J57" s="132" t="s">
        <v>101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73</v>
      </c>
      <c r="D59" s="39"/>
      <c r="E59" s="39"/>
      <c r="F59" s="39"/>
      <c r="G59" s="39"/>
      <c r="H59" s="39"/>
      <c r="I59" s="39"/>
      <c r="J59" s="91">
        <f>J83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102</v>
      </c>
    </row>
    <row r="60" s="9" customFormat="1" ht="24.96" customHeight="1">
      <c r="A60" s="9"/>
      <c r="B60" s="134"/>
      <c r="C60" s="9"/>
      <c r="D60" s="135" t="s">
        <v>619</v>
      </c>
      <c r="E60" s="136"/>
      <c r="F60" s="136"/>
      <c r="G60" s="136"/>
      <c r="H60" s="136"/>
      <c r="I60" s="136"/>
      <c r="J60" s="137">
        <f>J84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34"/>
      <c r="C61" s="9"/>
      <c r="D61" s="135" t="s">
        <v>103</v>
      </c>
      <c r="E61" s="136"/>
      <c r="F61" s="136"/>
      <c r="G61" s="136"/>
      <c r="H61" s="136"/>
      <c r="I61" s="136"/>
      <c r="J61" s="137">
        <f>J102</f>
        <v>0</v>
      </c>
      <c r="K61" s="9"/>
      <c r="L61" s="13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38"/>
      <c r="C62" s="10"/>
      <c r="D62" s="139" t="s">
        <v>107</v>
      </c>
      <c r="E62" s="140"/>
      <c r="F62" s="140"/>
      <c r="G62" s="140"/>
      <c r="H62" s="140"/>
      <c r="I62" s="140"/>
      <c r="J62" s="141">
        <f>J103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34"/>
      <c r="C63" s="9"/>
      <c r="D63" s="135" t="s">
        <v>109</v>
      </c>
      <c r="E63" s="136"/>
      <c r="F63" s="136"/>
      <c r="G63" s="136"/>
      <c r="H63" s="136"/>
      <c r="I63" s="136"/>
      <c r="J63" s="137">
        <f>J323</f>
        <v>0</v>
      </c>
      <c r="K63" s="9"/>
      <c r="L63" s="13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11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1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110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116" t="str">
        <f>E7</f>
        <v>III/3284 Sendražice, ul. Hlavní</v>
      </c>
      <c r="F73" s="33"/>
      <c r="G73" s="33"/>
      <c r="H73" s="33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97</v>
      </c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39"/>
      <c r="D75" s="39"/>
      <c r="E75" s="63" t="str">
        <f>E9</f>
        <v>SO 301 - Objekty odvodnění</v>
      </c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39"/>
      <c r="E77" s="39"/>
      <c r="F77" s="28" t="str">
        <f>F12</f>
        <v>k.ú. Sendražice u Kolína</v>
      </c>
      <c r="G77" s="39"/>
      <c r="H77" s="39"/>
      <c r="I77" s="33" t="s">
        <v>23</v>
      </c>
      <c r="J77" s="65" t="str">
        <f>IF(J12="","",J12)</f>
        <v>2. 12. 2024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39"/>
      <c r="E79" s="39"/>
      <c r="F79" s="28" t="str">
        <f>E15</f>
        <v>KSÚS Středočeského kraje</v>
      </c>
      <c r="G79" s="39"/>
      <c r="H79" s="39"/>
      <c r="I79" s="33" t="s">
        <v>32</v>
      </c>
      <c r="J79" s="37" t="str">
        <f>E21</f>
        <v>DIPRO, spol. s r.o.</v>
      </c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39"/>
      <c r="E80" s="39"/>
      <c r="F80" s="28" t="str">
        <f>IF(E18="","",E18)</f>
        <v>Vyplň údaj</v>
      </c>
      <c r="G80" s="39"/>
      <c r="H80" s="39"/>
      <c r="I80" s="33" t="s">
        <v>35</v>
      </c>
      <c r="J80" s="37" t="str">
        <f>E24</f>
        <v>Jitka Heřmanová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42"/>
      <c r="B82" s="143"/>
      <c r="C82" s="144" t="s">
        <v>111</v>
      </c>
      <c r="D82" s="145" t="s">
        <v>60</v>
      </c>
      <c r="E82" s="145" t="s">
        <v>56</v>
      </c>
      <c r="F82" s="145" t="s">
        <v>57</v>
      </c>
      <c r="G82" s="145" t="s">
        <v>112</v>
      </c>
      <c r="H82" s="145" t="s">
        <v>113</v>
      </c>
      <c r="I82" s="145" t="s">
        <v>114</v>
      </c>
      <c r="J82" s="145" t="s">
        <v>101</v>
      </c>
      <c r="K82" s="146" t="s">
        <v>115</v>
      </c>
      <c r="L82" s="147"/>
      <c r="M82" s="81" t="s">
        <v>3</v>
      </c>
      <c r="N82" s="82" t="s">
        <v>45</v>
      </c>
      <c r="O82" s="82" t="s">
        <v>116</v>
      </c>
      <c r="P82" s="82" t="s">
        <v>117</v>
      </c>
      <c r="Q82" s="82" t="s">
        <v>118</v>
      </c>
      <c r="R82" s="82" t="s">
        <v>119</v>
      </c>
      <c r="S82" s="82" t="s">
        <v>120</v>
      </c>
      <c r="T82" s="83" t="s">
        <v>121</v>
      </c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</row>
    <row r="83" s="2" customFormat="1" ht="22.8" customHeight="1">
      <c r="A83" s="39"/>
      <c r="B83" s="40"/>
      <c r="C83" s="88" t="s">
        <v>122</v>
      </c>
      <c r="D83" s="39"/>
      <c r="E83" s="39"/>
      <c r="F83" s="39"/>
      <c r="G83" s="39"/>
      <c r="H83" s="39"/>
      <c r="I83" s="39"/>
      <c r="J83" s="148">
        <f>BK83</f>
        <v>0</v>
      </c>
      <c r="K83" s="39"/>
      <c r="L83" s="40"/>
      <c r="M83" s="84"/>
      <c r="N83" s="69"/>
      <c r="O83" s="85"/>
      <c r="P83" s="149">
        <f>P84+P102+P323</f>
        <v>0</v>
      </c>
      <c r="Q83" s="85"/>
      <c r="R83" s="149">
        <f>R84+R102+R323</f>
        <v>0</v>
      </c>
      <c r="S83" s="85"/>
      <c r="T83" s="150">
        <f>T84+T102+T323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20" t="s">
        <v>74</v>
      </c>
      <c r="AU83" s="20" t="s">
        <v>102</v>
      </c>
      <c r="BK83" s="151">
        <f>BK84+BK102+BK323</f>
        <v>0</v>
      </c>
    </row>
    <row r="84" s="12" customFormat="1" ht="25.92" customHeight="1">
      <c r="A84" s="12"/>
      <c r="B84" s="152"/>
      <c r="C84" s="12"/>
      <c r="D84" s="153" t="s">
        <v>74</v>
      </c>
      <c r="E84" s="154" t="s">
        <v>83</v>
      </c>
      <c r="F84" s="154" t="s">
        <v>126</v>
      </c>
      <c r="G84" s="12"/>
      <c r="H84" s="12"/>
      <c r="I84" s="155"/>
      <c r="J84" s="156">
        <f>BK84</f>
        <v>0</v>
      </c>
      <c r="K84" s="12"/>
      <c r="L84" s="152"/>
      <c r="M84" s="157"/>
      <c r="N84" s="158"/>
      <c r="O84" s="158"/>
      <c r="P84" s="159">
        <f>SUM(P85:P101)</f>
        <v>0</v>
      </c>
      <c r="Q84" s="158"/>
      <c r="R84" s="159">
        <f>SUM(R85:R101)</f>
        <v>0</v>
      </c>
      <c r="S84" s="158"/>
      <c r="T84" s="160">
        <f>SUM(T85:T101)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3" t="s">
        <v>83</v>
      </c>
      <c r="AT84" s="161" t="s">
        <v>74</v>
      </c>
      <c r="AU84" s="161" t="s">
        <v>75</v>
      </c>
      <c r="AY84" s="153" t="s">
        <v>125</v>
      </c>
      <c r="BK84" s="162">
        <f>SUM(BK85:BK101)</f>
        <v>0</v>
      </c>
    </row>
    <row r="85" s="2" customFormat="1" ht="16.5" customHeight="1">
      <c r="A85" s="39"/>
      <c r="B85" s="165"/>
      <c r="C85" s="166" t="s">
        <v>83</v>
      </c>
      <c r="D85" s="166" t="s">
        <v>127</v>
      </c>
      <c r="E85" s="167" t="s">
        <v>620</v>
      </c>
      <c r="F85" s="168" t="s">
        <v>621</v>
      </c>
      <c r="G85" s="169" t="s">
        <v>622</v>
      </c>
      <c r="H85" s="170">
        <v>24</v>
      </c>
      <c r="I85" s="171"/>
      <c r="J85" s="172">
        <f>ROUND(I85*H85,2)</f>
        <v>0</v>
      </c>
      <c r="K85" s="168" t="s">
        <v>131</v>
      </c>
      <c r="L85" s="40"/>
      <c r="M85" s="173" t="s">
        <v>3</v>
      </c>
      <c r="N85" s="174" t="s">
        <v>46</v>
      </c>
      <c r="O85" s="7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77" t="s">
        <v>132</v>
      </c>
      <c r="AT85" s="177" t="s">
        <v>127</v>
      </c>
      <c r="AU85" s="177" t="s">
        <v>83</v>
      </c>
      <c r="AY85" s="20" t="s">
        <v>125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83</v>
      </c>
      <c r="BK85" s="178">
        <f>ROUND(I85*H85,2)</f>
        <v>0</v>
      </c>
      <c r="BL85" s="20" t="s">
        <v>132</v>
      </c>
      <c r="BM85" s="177" t="s">
        <v>623</v>
      </c>
    </row>
    <row r="86" s="2" customFormat="1">
      <c r="A86" s="39"/>
      <c r="B86" s="40"/>
      <c r="C86" s="39"/>
      <c r="D86" s="179" t="s">
        <v>134</v>
      </c>
      <c r="E86" s="39"/>
      <c r="F86" s="180" t="s">
        <v>621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134</v>
      </c>
      <c r="AU86" s="20" t="s">
        <v>83</v>
      </c>
    </row>
    <row r="87" s="2" customFormat="1">
      <c r="A87" s="39"/>
      <c r="B87" s="40"/>
      <c r="C87" s="39"/>
      <c r="D87" s="179" t="s">
        <v>135</v>
      </c>
      <c r="E87" s="39"/>
      <c r="F87" s="184" t="s">
        <v>624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135</v>
      </c>
      <c r="AU87" s="20" t="s">
        <v>83</v>
      </c>
    </row>
    <row r="88" s="2" customFormat="1" ht="16.5" customHeight="1">
      <c r="A88" s="39"/>
      <c r="B88" s="165"/>
      <c r="C88" s="166" t="s">
        <v>85</v>
      </c>
      <c r="D88" s="166" t="s">
        <v>127</v>
      </c>
      <c r="E88" s="167" t="s">
        <v>625</v>
      </c>
      <c r="F88" s="168" t="s">
        <v>626</v>
      </c>
      <c r="G88" s="169" t="s">
        <v>130</v>
      </c>
      <c r="H88" s="170">
        <v>103.568</v>
      </c>
      <c r="I88" s="171"/>
      <c r="J88" s="172">
        <f>ROUND(I88*H88,2)</f>
        <v>0</v>
      </c>
      <c r="K88" s="168" t="s">
        <v>131</v>
      </c>
      <c r="L88" s="40"/>
      <c r="M88" s="173" t="s">
        <v>3</v>
      </c>
      <c r="N88" s="174" t="s">
        <v>46</v>
      </c>
      <c r="O88" s="7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77" t="s">
        <v>132</v>
      </c>
      <c r="AT88" s="177" t="s">
        <v>127</v>
      </c>
      <c r="AU88" s="177" t="s">
        <v>83</v>
      </c>
      <c r="AY88" s="20" t="s">
        <v>125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0" t="s">
        <v>83</v>
      </c>
      <c r="BK88" s="178">
        <f>ROUND(I88*H88,2)</f>
        <v>0</v>
      </c>
      <c r="BL88" s="20" t="s">
        <v>132</v>
      </c>
      <c r="BM88" s="177" t="s">
        <v>627</v>
      </c>
    </row>
    <row r="89" s="2" customFormat="1">
      <c r="A89" s="39"/>
      <c r="B89" s="40"/>
      <c r="C89" s="39"/>
      <c r="D89" s="179" t="s">
        <v>134</v>
      </c>
      <c r="E89" s="39"/>
      <c r="F89" s="180" t="s">
        <v>626</v>
      </c>
      <c r="G89" s="39"/>
      <c r="H89" s="39"/>
      <c r="I89" s="181"/>
      <c r="J89" s="39"/>
      <c r="K89" s="39"/>
      <c r="L89" s="40"/>
      <c r="M89" s="182"/>
      <c r="N89" s="183"/>
      <c r="O89" s="73"/>
      <c r="P89" s="73"/>
      <c r="Q89" s="73"/>
      <c r="R89" s="73"/>
      <c r="S89" s="73"/>
      <c r="T89" s="74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134</v>
      </c>
      <c r="AU89" s="20" t="s">
        <v>83</v>
      </c>
    </row>
    <row r="90" s="2" customFormat="1">
      <c r="A90" s="39"/>
      <c r="B90" s="40"/>
      <c r="C90" s="39"/>
      <c r="D90" s="179" t="s">
        <v>135</v>
      </c>
      <c r="E90" s="39"/>
      <c r="F90" s="184" t="s">
        <v>628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135</v>
      </c>
      <c r="AU90" s="20" t="s">
        <v>83</v>
      </c>
    </row>
    <row r="91" s="13" customFormat="1">
      <c r="A91" s="13"/>
      <c r="B91" s="185"/>
      <c r="C91" s="13"/>
      <c r="D91" s="179" t="s">
        <v>137</v>
      </c>
      <c r="E91" s="186" t="s">
        <v>3</v>
      </c>
      <c r="F91" s="187" t="s">
        <v>629</v>
      </c>
      <c r="G91" s="13"/>
      <c r="H91" s="188">
        <v>1.3200000000000003</v>
      </c>
      <c r="I91" s="189"/>
      <c r="J91" s="13"/>
      <c r="K91" s="13"/>
      <c r="L91" s="185"/>
      <c r="M91" s="190"/>
      <c r="N91" s="191"/>
      <c r="O91" s="191"/>
      <c r="P91" s="191"/>
      <c r="Q91" s="191"/>
      <c r="R91" s="191"/>
      <c r="S91" s="191"/>
      <c r="T91" s="19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86" t="s">
        <v>137</v>
      </c>
      <c r="AU91" s="186" t="s">
        <v>83</v>
      </c>
      <c r="AV91" s="13" t="s">
        <v>85</v>
      </c>
      <c r="AW91" s="13" t="s">
        <v>38</v>
      </c>
      <c r="AX91" s="13" t="s">
        <v>75</v>
      </c>
      <c r="AY91" s="186" t="s">
        <v>125</v>
      </c>
    </row>
    <row r="92" s="13" customFormat="1">
      <c r="A92" s="13"/>
      <c r="B92" s="185"/>
      <c r="C92" s="13"/>
      <c r="D92" s="179" t="s">
        <v>137</v>
      </c>
      <c r="E92" s="186" t="s">
        <v>3</v>
      </c>
      <c r="F92" s="187" t="s">
        <v>630</v>
      </c>
      <c r="G92" s="13"/>
      <c r="H92" s="188">
        <v>93.810000000000002</v>
      </c>
      <c r="I92" s="189"/>
      <c r="J92" s="13"/>
      <c r="K92" s="13"/>
      <c r="L92" s="185"/>
      <c r="M92" s="190"/>
      <c r="N92" s="191"/>
      <c r="O92" s="191"/>
      <c r="P92" s="191"/>
      <c r="Q92" s="191"/>
      <c r="R92" s="191"/>
      <c r="S92" s="191"/>
      <c r="T92" s="19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6" t="s">
        <v>137</v>
      </c>
      <c r="AU92" s="186" t="s">
        <v>83</v>
      </c>
      <c r="AV92" s="13" t="s">
        <v>85</v>
      </c>
      <c r="AW92" s="13" t="s">
        <v>38</v>
      </c>
      <c r="AX92" s="13" t="s">
        <v>75</v>
      </c>
      <c r="AY92" s="186" t="s">
        <v>125</v>
      </c>
    </row>
    <row r="93" s="13" customFormat="1">
      <c r="A93" s="13"/>
      <c r="B93" s="185"/>
      <c r="C93" s="13"/>
      <c r="D93" s="179" t="s">
        <v>137</v>
      </c>
      <c r="E93" s="186" t="s">
        <v>3</v>
      </c>
      <c r="F93" s="187" t="s">
        <v>631</v>
      </c>
      <c r="G93" s="13"/>
      <c r="H93" s="188">
        <v>8.4375</v>
      </c>
      <c r="I93" s="189"/>
      <c r="J93" s="13"/>
      <c r="K93" s="13"/>
      <c r="L93" s="185"/>
      <c r="M93" s="190"/>
      <c r="N93" s="191"/>
      <c r="O93" s="191"/>
      <c r="P93" s="191"/>
      <c r="Q93" s="191"/>
      <c r="R93" s="191"/>
      <c r="S93" s="191"/>
      <c r="T93" s="19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86" t="s">
        <v>137</v>
      </c>
      <c r="AU93" s="186" t="s">
        <v>83</v>
      </c>
      <c r="AV93" s="13" t="s">
        <v>85</v>
      </c>
      <c r="AW93" s="13" t="s">
        <v>38</v>
      </c>
      <c r="AX93" s="13" t="s">
        <v>75</v>
      </c>
      <c r="AY93" s="186" t="s">
        <v>125</v>
      </c>
    </row>
    <row r="94" s="14" customFormat="1">
      <c r="A94" s="14"/>
      <c r="B94" s="193"/>
      <c r="C94" s="14"/>
      <c r="D94" s="179" t="s">
        <v>137</v>
      </c>
      <c r="E94" s="194" t="s">
        <v>3</v>
      </c>
      <c r="F94" s="195" t="s">
        <v>157</v>
      </c>
      <c r="G94" s="14"/>
      <c r="H94" s="196">
        <v>103.5675</v>
      </c>
      <c r="I94" s="197"/>
      <c r="J94" s="14"/>
      <c r="K94" s="14"/>
      <c r="L94" s="193"/>
      <c r="M94" s="198"/>
      <c r="N94" s="199"/>
      <c r="O94" s="199"/>
      <c r="P94" s="199"/>
      <c r="Q94" s="199"/>
      <c r="R94" s="199"/>
      <c r="S94" s="199"/>
      <c r="T94" s="20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94" t="s">
        <v>137</v>
      </c>
      <c r="AU94" s="194" t="s">
        <v>83</v>
      </c>
      <c r="AV94" s="14" t="s">
        <v>132</v>
      </c>
      <c r="AW94" s="14" t="s">
        <v>38</v>
      </c>
      <c r="AX94" s="14" t="s">
        <v>83</v>
      </c>
      <c r="AY94" s="194" t="s">
        <v>125</v>
      </c>
    </row>
    <row r="95" s="2" customFormat="1" ht="16.5" customHeight="1">
      <c r="A95" s="39"/>
      <c r="B95" s="165"/>
      <c r="C95" s="166" t="s">
        <v>158</v>
      </c>
      <c r="D95" s="166" t="s">
        <v>127</v>
      </c>
      <c r="E95" s="167" t="s">
        <v>632</v>
      </c>
      <c r="F95" s="168" t="s">
        <v>633</v>
      </c>
      <c r="G95" s="169" t="s">
        <v>130</v>
      </c>
      <c r="H95" s="170">
        <v>64.719999999999999</v>
      </c>
      <c r="I95" s="171"/>
      <c r="J95" s="172">
        <f>ROUND(I95*H95,2)</f>
        <v>0</v>
      </c>
      <c r="K95" s="168" t="s">
        <v>131</v>
      </c>
      <c r="L95" s="40"/>
      <c r="M95" s="173" t="s">
        <v>3</v>
      </c>
      <c r="N95" s="174" t="s">
        <v>46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132</v>
      </c>
      <c r="AT95" s="177" t="s">
        <v>127</v>
      </c>
      <c r="AU95" s="177" t="s">
        <v>83</v>
      </c>
      <c r="AY95" s="20" t="s">
        <v>125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83</v>
      </c>
      <c r="BK95" s="178">
        <f>ROUND(I95*H95,2)</f>
        <v>0</v>
      </c>
      <c r="BL95" s="20" t="s">
        <v>132</v>
      </c>
      <c r="BM95" s="177" t="s">
        <v>634</v>
      </c>
    </row>
    <row r="96" s="2" customFormat="1">
      <c r="A96" s="39"/>
      <c r="B96" s="40"/>
      <c r="C96" s="39"/>
      <c r="D96" s="179" t="s">
        <v>134</v>
      </c>
      <c r="E96" s="39"/>
      <c r="F96" s="180" t="s">
        <v>633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134</v>
      </c>
      <c r="AU96" s="20" t="s">
        <v>83</v>
      </c>
    </row>
    <row r="97" s="2" customFormat="1">
      <c r="A97" s="39"/>
      <c r="B97" s="40"/>
      <c r="C97" s="39"/>
      <c r="D97" s="179" t="s">
        <v>135</v>
      </c>
      <c r="E97" s="39"/>
      <c r="F97" s="184" t="s">
        <v>635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135</v>
      </c>
      <c r="AU97" s="20" t="s">
        <v>83</v>
      </c>
    </row>
    <row r="98" s="13" customFormat="1">
      <c r="A98" s="13"/>
      <c r="B98" s="185"/>
      <c r="C98" s="13"/>
      <c r="D98" s="179" t="s">
        <v>137</v>
      </c>
      <c r="E98" s="186" t="s">
        <v>3</v>
      </c>
      <c r="F98" s="187" t="s">
        <v>636</v>
      </c>
      <c r="G98" s="13"/>
      <c r="H98" s="188">
        <v>1.0800000000000003</v>
      </c>
      <c r="I98" s="189"/>
      <c r="J98" s="13"/>
      <c r="K98" s="13"/>
      <c r="L98" s="185"/>
      <c r="M98" s="190"/>
      <c r="N98" s="191"/>
      <c r="O98" s="191"/>
      <c r="P98" s="191"/>
      <c r="Q98" s="191"/>
      <c r="R98" s="191"/>
      <c r="S98" s="191"/>
      <c r="T98" s="19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6" t="s">
        <v>137</v>
      </c>
      <c r="AU98" s="186" t="s">
        <v>83</v>
      </c>
      <c r="AV98" s="13" t="s">
        <v>85</v>
      </c>
      <c r="AW98" s="13" t="s">
        <v>38</v>
      </c>
      <c r="AX98" s="13" t="s">
        <v>75</v>
      </c>
      <c r="AY98" s="186" t="s">
        <v>125</v>
      </c>
    </row>
    <row r="99" s="13" customFormat="1">
      <c r="A99" s="13"/>
      <c r="B99" s="185"/>
      <c r="C99" s="13"/>
      <c r="D99" s="179" t="s">
        <v>137</v>
      </c>
      <c r="E99" s="186" t="s">
        <v>3</v>
      </c>
      <c r="F99" s="187" t="s">
        <v>637</v>
      </c>
      <c r="G99" s="13"/>
      <c r="H99" s="188">
        <v>56.804000000000002</v>
      </c>
      <c r="I99" s="189"/>
      <c r="J99" s="13"/>
      <c r="K99" s="13"/>
      <c r="L99" s="185"/>
      <c r="M99" s="190"/>
      <c r="N99" s="191"/>
      <c r="O99" s="191"/>
      <c r="P99" s="191"/>
      <c r="Q99" s="191"/>
      <c r="R99" s="191"/>
      <c r="S99" s="191"/>
      <c r="T99" s="19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6" t="s">
        <v>137</v>
      </c>
      <c r="AU99" s="186" t="s">
        <v>83</v>
      </c>
      <c r="AV99" s="13" t="s">
        <v>85</v>
      </c>
      <c r="AW99" s="13" t="s">
        <v>38</v>
      </c>
      <c r="AX99" s="13" t="s">
        <v>75</v>
      </c>
      <c r="AY99" s="186" t="s">
        <v>125</v>
      </c>
    </row>
    <row r="100" s="13" customFormat="1">
      <c r="A100" s="13"/>
      <c r="B100" s="185"/>
      <c r="C100" s="13"/>
      <c r="D100" s="179" t="s">
        <v>137</v>
      </c>
      <c r="E100" s="186" t="s">
        <v>3</v>
      </c>
      <c r="F100" s="187" t="s">
        <v>638</v>
      </c>
      <c r="G100" s="13"/>
      <c r="H100" s="188">
        <v>6.8362500000000006</v>
      </c>
      <c r="I100" s="189"/>
      <c r="J100" s="13"/>
      <c r="K100" s="13"/>
      <c r="L100" s="185"/>
      <c r="M100" s="190"/>
      <c r="N100" s="191"/>
      <c r="O100" s="191"/>
      <c r="P100" s="191"/>
      <c r="Q100" s="191"/>
      <c r="R100" s="191"/>
      <c r="S100" s="191"/>
      <c r="T100" s="19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86" t="s">
        <v>137</v>
      </c>
      <c r="AU100" s="186" t="s">
        <v>83</v>
      </c>
      <c r="AV100" s="13" t="s">
        <v>85</v>
      </c>
      <c r="AW100" s="13" t="s">
        <v>38</v>
      </c>
      <c r="AX100" s="13" t="s">
        <v>75</v>
      </c>
      <c r="AY100" s="186" t="s">
        <v>125</v>
      </c>
    </row>
    <row r="101" s="14" customFormat="1">
      <c r="A101" s="14"/>
      <c r="B101" s="193"/>
      <c r="C101" s="14"/>
      <c r="D101" s="179" t="s">
        <v>137</v>
      </c>
      <c r="E101" s="194" t="s">
        <v>3</v>
      </c>
      <c r="F101" s="195" t="s">
        <v>157</v>
      </c>
      <c r="G101" s="14"/>
      <c r="H101" s="196">
        <v>64.720250000000007</v>
      </c>
      <c r="I101" s="197"/>
      <c r="J101" s="14"/>
      <c r="K101" s="14"/>
      <c r="L101" s="193"/>
      <c r="M101" s="198"/>
      <c r="N101" s="199"/>
      <c r="O101" s="199"/>
      <c r="P101" s="199"/>
      <c r="Q101" s="199"/>
      <c r="R101" s="199"/>
      <c r="S101" s="199"/>
      <c r="T101" s="20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4" t="s">
        <v>137</v>
      </c>
      <c r="AU101" s="194" t="s">
        <v>83</v>
      </c>
      <c r="AV101" s="14" t="s">
        <v>132</v>
      </c>
      <c r="AW101" s="14" t="s">
        <v>38</v>
      </c>
      <c r="AX101" s="14" t="s">
        <v>83</v>
      </c>
      <c r="AY101" s="194" t="s">
        <v>125</v>
      </c>
    </row>
    <row r="102" s="12" customFormat="1" ht="25.92" customHeight="1">
      <c r="A102" s="12"/>
      <c r="B102" s="152"/>
      <c r="C102" s="12"/>
      <c r="D102" s="153" t="s">
        <v>74</v>
      </c>
      <c r="E102" s="154" t="s">
        <v>123</v>
      </c>
      <c r="F102" s="154" t="s">
        <v>124</v>
      </c>
      <c r="G102" s="12"/>
      <c r="H102" s="12"/>
      <c r="I102" s="155"/>
      <c r="J102" s="156">
        <f>BK102</f>
        <v>0</v>
      </c>
      <c r="K102" s="12"/>
      <c r="L102" s="152"/>
      <c r="M102" s="157"/>
      <c r="N102" s="158"/>
      <c r="O102" s="158"/>
      <c r="P102" s="159">
        <f>P103</f>
        <v>0</v>
      </c>
      <c r="Q102" s="158"/>
      <c r="R102" s="159">
        <f>R103</f>
        <v>0</v>
      </c>
      <c r="S102" s="158"/>
      <c r="T102" s="160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53" t="s">
        <v>83</v>
      </c>
      <c r="AT102" s="161" t="s">
        <v>74</v>
      </c>
      <c r="AU102" s="161" t="s">
        <v>75</v>
      </c>
      <c r="AY102" s="153" t="s">
        <v>125</v>
      </c>
      <c r="BK102" s="162">
        <f>BK103</f>
        <v>0</v>
      </c>
    </row>
    <row r="103" s="12" customFormat="1" ht="22.8" customHeight="1">
      <c r="A103" s="12"/>
      <c r="B103" s="152"/>
      <c r="C103" s="12"/>
      <c r="D103" s="153" t="s">
        <v>74</v>
      </c>
      <c r="E103" s="163" t="s">
        <v>191</v>
      </c>
      <c r="F103" s="163" t="s">
        <v>429</v>
      </c>
      <c r="G103" s="12"/>
      <c r="H103" s="12"/>
      <c r="I103" s="155"/>
      <c r="J103" s="164">
        <f>BK103</f>
        <v>0</v>
      </c>
      <c r="K103" s="12"/>
      <c r="L103" s="152"/>
      <c r="M103" s="157"/>
      <c r="N103" s="158"/>
      <c r="O103" s="158"/>
      <c r="P103" s="159">
        <f>SUM(P104:P322)</f>
        <v>0</v>
      </c>
      <c r="Q103" s="158"/>
      <c r="R103" s="159">
        <f>SUM(R104:R322)</f>
        <v>0</v>
      </c>
      <c r="S103" s="158"/>
      <c r="T103" s="160">
        <f>SUM(T104:T322)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3" t="s">
        <v>83</v>
      </c>
      <c r="AT103" s="161" t="s">
        <v>74</v>
      </c>
      <c r="AU103" s="161" t="s">
        <v>83</v>
      </c>
      <c r="AY103" s="153" t="s">
        <v>125</v>
      </c>
      <c r="BK103" s="162">
        <f>SUM(BK104:BK322)</f>
        <v>0</v>
      </c>
    </row>
    <row r="104" s="2" customFormat="1" ht="16.5" customHeight="1">
      <c r="A104" s="39"/>
      <c r="B104" s="165"/>
      <c r="C104" s="166" t="s">
        <v>132</v>
      </c>
      <c r="D104" s="166" t="s">
        <v>127</v>
      </c>
      <c r="E104" s="167" t="s">
        <v>639</v>
      </c>
      <c r="F104" s="168" t="s">
        <v>640</v>
      </c>
      <c r="G104" s="169" t="s">
        <v>180</v>
      </c>
      <c r="H104" s="170">
        <v>4.5</v>
      </c>
      <c r="I104" s="171"/>
      <c r="J104" s="172">
        <f>ROUND(I104*H104,2)</f>
        <v>0</v>
      </c>
      <c r="K104" s="168" t="s">
        <v>131</v>
      </c>
      <c r="L104" s="40"/>
      <c r="M104" s="173" t="s">
        <v>3</v>
      </c>
      <c r="N104" s="174" t="s">
        <v>46</v>
      </c>
      <c r="O104" s="7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132</v>
      </c>
      <c r="AT104" s="177" t="s">
        <v>127</v>
      </c>
      <c r="AU104" s="177" t="s">
        <v>85</v>
      </c>
      <c r="AY104" s="20" t="s">
        <v>125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83</v>
      </c>
      <c r="BK104" s="178">
        <f>ROUND(I104*H104,2)</f>
        <v>0</v>
      </c>
      <c r="BL104" s="20" t="s">
        <v>132</v>
      </c>
      <c r="BM104" s="177" t="s">
        <v>641</v>
      </c>
    </row>
    <row r="105" s="2" customFormat="1">
      <c r="A105" s="39"/>
      <c r="B105" s="40"/>
      <c r="C105" s="39"/>
      <c r="D105" s="179" t="s">
        <v>134</v>
      </c>
      <c r="E105" s="39"/>
      <c r="F105" s="180" t="s">
        <v>640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134</v>
      </c>
      <c r="AU105" s="20" t="s">
        <v>85</v>
      </c>
    </row>
    <row r="106" s="2" customFormat="1">
      <c r="A106" s="39"/>
      <c r="B106" s="40"/>
      <c r="C106" s="39"/>
      <c r="D106" s="179" t="s">
        <v>135</v>
      </c>
      <c r="E106" s="39"/>
      <c r="F106" s="184" t="s">
        <v>642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135</v>
      </c>
      <c r="AU106" s="20" t="s">
        <v>85</v>
      </c>
    </row>
    <row r="107" s="13" customFormat="1">
      <c r="A107" s="13"/>
      <c r="B107" s="185"/>
      <c r="C107" s="13"/>
      <c r="D107" s="179" t="s">
        <v>137</v>
      </c>
      <c r="E107" s="186" t="s">
        <v>3</v>
      </c>
      <c r="F107" s="187" t="s">
        <v>643</v>
      </c>
      <c r="G107" s="13"/>
      <c r="H107" s="188">
        <v>4.5</v>
      </c>
      <c r="I107" s="189"/>
      <c r="J107" s="13"/>
      <c r="K107" s="13"/>
      <c r="L107" s="185"/>
      <c r="M107" s="190"/>
      <c r="N107" s="191"/>
      <c r="O107" s="191"/>
      <c r="P107" s="191"/>
      <c r="Q107" s="191"/>
      <c r="R107" s="191"/>
      <c r="S107" s="191"/>
      <c r="T107" s="19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6" t="s">
        <v>137</v>
      </c>
      <c r="AU107" s="186" t="s">
        <v>85</v>
      </c>
      <c r="AV107" s="13" t="s">
        <v>85</v>
      </c>
      <c r="AW107" s="13" t="s">
        <v>38</v>
      </c>
      <c r="AX107" s="13" t="s">
        <v>83</v>
      </c>
      <c r="AY107" s="186" t="s">
        <v>125</v>
      </c>
    </row>
    <row r="108" s="2" customFormat="1" ht="16.5" customHeight="1">
      <c r="A108" s="39"/>
      <c r="B108" s="165"/>
      <c r="C108" s="166" t="s">
        <v>170</v>
      </c>
      <c r="D108" s="166" t="s">
        <v>127</v>
      </c>
      <c r="E108" s="167" t="s">
        <v>644</v>
      </c>
      <c r="F108" s="168" t="s">
        <v>645</v>
      </c>
      <c r="G108" s="169" t="s">
        <v>130</v>
      </c>
      <c r="H108" s="170">
        <v>12.608000000000001</v>
      </c>
      <c r="I108" s="171"/>
      <c r="J108" s="172">
        <f>ROUND(I108*H108,2)</f>
        <v>0</v>
      </c>
      <c r="K108" s="168" t="s">
        <v>131</v>
      </c>
      <c r="L108" s="40"/>
      <c r="M108" s="173" t="s">
        <v>3</v>
      </c>
      <c r="N108" s="174" t="s">
        <v>46</v>
      </c>
      <c r="O108" s="7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132</v>
      </c>
      <c r="AT108" s="177" t="s">
        <v>127</v>
      </c>
      <c r="AU108" s="177" t="s">
        <v>85</v>
      </c>
      <c r="AY108" s="20" t="s">
        <v>125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83</v>
      </c>
      <c r="BK108" s="178">
        <f>ROUND(I108*H108,2)</f>
        <v>0</v>
      </c>
      <c r="BL108" s="20" t="s">
        <v>132</v>
      </c>
      <c r="BM108" s="177" t="s">
        <v>646</v>
      </c>
    </row>
    <row r="109" s="2" customFormat="1">
      <c r="A109" s="39"/>
      <c r="B109" s="40"/>
      <c r="C109" s="39"/>
      <c r="D109" s="179" t="s">
        <v>134</v>
      </c>
      <c r="E109" s="39"/>
      <c r="F109" s="180" t="s">
        <v>645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134</v>
      </c>
      <c r="AU109" s="20" t="s">
        <v>85</v>
      </c>
    </row>
    <row r="110" s="2" customFormat="1">
      <c r="A110" s="39"/>
      <c r="B110" s="40"/>
      <c r="C110" s="39"/>
      <c r="D110" s="179" t="s">
        <v>135</v>
      </c>
      <c r="E110" s="39"/>
      <c r="F110" s="184" t="s">
        <v>647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135</v>
      </c>
      <c r="AU110" s="20" t="s">
        <v>85</v>
      </c>
    </row>
    <row r="111" s="13" customFormat="1">
      <c r="A111" s="13"/>
      <c r="B111" s="185"/>
      <c r="C111" s="13"/>
      <c r="D111" s="179" t="s">
        <v>137</v>
      </c>
      <c r="E111" s="186" t="s">
        <v>3</v>
      </c>
      <c r="F111" s="187" t="s">
        <v>648</v>
      </c>
      <c r="G111" s="13"/>
      <c r="H111" s="188">
        <v>12.608000000000001</v>
      </c>
      <c r="I111" s="189"/>
      <c r="J111" s="13"/>
      <c r="K111" s="13"/>
      <c r="L111" s="185"/>
      <c r="M111" s="190"/>
      <c r="N111" s="191"/>
      <c r="O111" s="191"/>
      <c r="P111" s="191"/>
      <c r="Q111" s="191"/>
      <c r="R111" s="191"/>
      <c r="S111" s="191"/>
      <c r="T111" s="19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6" t="s">
        <v>137</v>
      </c>
      <c r="AU111" s="186" t="s">
        <v>85</v>
      </c>
      <c r="AV111" s="13" t="s">
        <v>85</v>
      </c>
      <c r="AW111" s="13" t="s">
        <v>38</v>
      </c>
      <c r="AX111" s="13" t="s">
        <v>83</v>
      </c>
      <c r="AY111" s="186" t="s">
        <v>125</v>
      </c>
    </row>
    <row r="112" s="2" customFormat="1" ht="16.5" customHeight="1">
      <c r="A112" s="39"/>
      <c r="B112" s="165"/>
      <c r="C112" s="166" t="s">
        <v>177</v>
      </c>
      <c r="D112" s="166" t="s">
        <v>127</v>
      </c>
      <c r="E112" s="167" t="s">
        <v>649</v>
      </c>
      <c r="F112" s="168" t="s">
        <v>650</v>
      </c>
      <c r="G112" s="169" t="s">
        <v>130</v>
      </c>
      <c r="H112" s="170">
        <v>2.0680000000000001</v>
      </c>
      <c r="I112" s="171"/>
      <c r="J112" s="172">
        <f>ROUND(I112*H112,2)</f>
        <v>0</v>
      </c>
      <c r="K112" s="168" t="s">
        <v>131</v>
      </c>
      <c r="L112" s="40"/>
      <c r="M112" s="173" t="s">
        <v>3</v>
      </c>
      <c r="N112" s="174" t="s">
        <v>46</v>
      </c>
      <c r="O112" s="7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7" t="s">
        <v>132</v>
      </c>
      <c r="AT112" s="177" t="s">
        <v>127</v>
      </c>
      <c r="AU112" s="177" t="s">
        <v>85</v>
      </c>
      <c r="AY112" s="20" t="s">
        <v>125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0" t="s">
        <v>83</v>
      </c>
      <c r="BK112" s="178">
        <f>ROUND(I112*H112,2)</f>
        <v>0</v>
      </c>
      <c r="BL112" s="20" t="s">
        <v>132</v>
      </c>
      <c r="BM112" s="177" t="s">
        <v>651</v>
      </c>
    </row>
    <row r="113" s="2" customFormat="1">
      <c r="A113" s="39"/>
      <c r="B113" s="40"/>
      <c r="C113" s="39"/>
      <c r="D113" s="179" t="s">
        <v>134</v>
      </c>
      <c r="E113" s="39"/>
      <c r="F113" s="180" t="s">
        <v>650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134</v>
      </c>
      <c r="AU113" s="20" t="s">
        <v>85</v>
      </c>
    </row>
    <row r="114" s="2" customFormat="1">
      <c r="A114" s="39"/>
      <c r="B114" s="40"/>
      <c r="C114" s="39"/>
      <c r="D114" s="179" t="s">
        <v>135</v>
      </c>
      <c r="E114" s="39"/>
      <c r="F114" s="184" t="s">
        <v>647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135</v>
      </c>
      <c r="AU114" s="20" t="s">
        <v>85</v>
      </c>
    </row>
    <row r="115" s="13" customFormat="1">
      <c r="A115" s="13"/>
      <c r="B115" s="185"/>
      <c r="C115" s="13"/>
      <c r="D115" s="179" t="s">
        <v>137</v>
      </c>
      <c r="E115" s="186" t="s">
        <v>3</v>
      </c>
      <c r="F115" s="187" t="s">
        <v>652</v>
      </c>
      <c r="G115" s="13"/>
      <c r="H115" s="188">
        <v>2.0681249999999998</v>
      </c>
      <c r="I115" s="189"/>
      <c r="J115" s="13"/>
      <c r="K115" s="13"/>
      <c r="L115" s="185"/>
      <c r="M115" s="190"/>
      <c r="N115" s="191"/>
      <c r="O115" s="191"/>
      <c r="P115" s="191"/>
      <c r="Q115" s="191"/>
      <c r="R115" s="191"/>
      <c r="S115" s="191"/>
      <c r="T115" s="19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6" t="s">
        <v>137</v>
      </c>
      <c r="AU115" s="186" t="s">
        <v>85</v>
      </c>
      <c r="AV115" s="13" t="s">
        <v>85</v>
      </c>
      <c r="AW115" s="13" t="s">
        <v>38</v>
      </c>
      <c r="AX115" s="13" t="s">
        <v>83</v>
      </c>
      <c r="AY115" s="186" t="s">
        <v>125</v>
      </c>
    </row>
    <row r="116" s="2" customFormat="1" ht="16.5" customHeight="1">
      <c r="A116" s="39"/>
      <c r="B116" s="165"/>
      <c r="C116" s="166" t="s">
        <v>184</v>
      </c>
      <c r="D116" s="166" t="s">
        <v>127</v>
      </c>
      <c r="E116" s="167" t="s">
        <v>653</v>
      </c>
      <c r="F116" s="168" t="s">
        <v>654</v>
      </c>
      <c r="G116" s="169" t="s">
        <v>130</v>
      </c>
      <c r="H116" s="170">
        <v>0.23999999999999999</v>
      </c>
      <c r="I116" s="171"/>
      <c r="J116" s="172">
        <f>ROUND(I116*H116,2)</f>
        <v>0</v>
      </c>
      <c r="K116" s="168" t="s">
        <v>131</v>
      </c>
      <c r="L116" s="40"/>
      <c r="M116" s="173" t="s">
        <v>3</v>
      </c>
      <c r="N116" s="174" t="s">
        <v>46</v>
      </c>
      <c r="O116" s="73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7" t="s">
        <v>132</v>
      </c>
      <c r="AT116" s="177" t="s">
        <v>127</v>
      </c>
      <c r="AU116" s="177" t="s">
        <v>85</v>
      </c>
      <c r="AY116" s="20" t="s">
        <v>125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0" t="s">
        <v>83</v>
      </c>
      <c r="BK116" s="178">
        <f>ROUND(I116*H116,2)</f>
        <v>0</v>
      </c>
      <c r="BL116" s="20" t="s">
        <v>132</v>
      </c>
      <c r="BM116" s="177" t="s">
        <v>655</v>
      </c>
    </row>
    <row r="117" s="2" customFormat="1">
      <c r="A117" s="39"/>
      <c r="B117" s="40"/>
      <c r="C117" s="39"/>
      <c r="D117" s="179" t="s">
        <v>134</v>
      </c>
      <c r="E117" s="39"/>
      <c r="F117" s="180" t="s">
        <v>654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134</v>
      </c>
      <c r="AU117" s="20" t="s">
        <v>85</v>
      </c>
    </row>
    <row r="118" s="2" customFormat="1">
      <c r="A118" s="39"/>
      <c r="B118" s="40"/>
      <c r="C118" s="39"/>
      <c r="D118" s="179" t="s">
        <v>135</v>
      </c>
      <c r="E118" s="39"/>
      <c r="F118" s="184" t="s">
        <v>656</v>
      </c>
      <c r="G118" s="39"/>
      <c r="H118" s="39"/>
      <c r="I118" s="181"/>
      <c r="J118" s="39"/>
      <c r="K118" s="39"/>
      <c r="L118" s="40"/>
      <c r="M118" s="182"/>
      <c r="N118" s="18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135</v>
      </c>
      <c r="AU118" s="20" t="s">
        <v>85</v>
      </c>
    </row>
    <row r="119" s="13" customFormat="1">
      <c r="A119" s="13"/>
      <c r="B119" s="185"/>
      <c r="C119" s="13"/>
      <c r="D119" s="179" t="s">
        <v>137</v>
      </c>
      <c r="E119" s="186" t="s">
        <v>3</v>
      </c>
      <c r="F119" s="187" t="s">
        <v>657</v>
      </c>
      <c r="G119" s="13"/>
      <c r="H119" s="188">
        <v>0.24000000000000005</v>
      </c>
      <c r="I119" s="189"/>
      <c r="J119" s="13"/>
      <c r="K119" s="13"/>
      <c r="L119" s="185"/>
      <c r="M119" s="190"/>
      <c r="N119" s="191"/>
      <c r="O119" s="191"/>
      <c r="P119" s="191"/>
      <c r="Q119" s="191"/>
      <c r="R119" s="191"/>
      <c r="S119" s="191"/>
      <c r="T119" s="19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6" t="s">
        <v>137</v>
      </c>
      <c r="AU119" s="186" t="s">
        <v>85</v>
      </c>
      <c r="AV119" s="13" t="s">
        <v>85</v>
      </c>
      <c r="AW119" s="13" t="s">
        <v>38</v>
      </c>
      <c r="AX119" s="13" t="s">
        <v>83</v>
      </c>
      <c r="AY119" s="186" t="s">
        <v>125</v>
      </c>
    </row>
    <row r="120" s="2" customFormat="1" ht="16.5" customHeight="1">
      <c r="A120" s="39"/>
      <c r="B120" s="165"/>
      <c r="C120" s="166" t="s">
        <v>191</v>
      </c>
      <c r="D120" s="166" t="s">
        <v>127</v>
      </c>
      <c r="E120" s="167" t="s">
        <v>658</v>
      </c>
      <c r="F120" s="168" t="s">
        <v>659</v>
      </c>
      <c r="G120" s="169" t="s">
        <v>180</v>
      </c>
      <c r="H120" s="170">
        <v>13</v>
      </c>
      <c r="I120" s="171"/>
      <c r="J120" s="172">
        <f>ROUND(I120*H120,2)</f>
        <v>0</v>
      </c>
      <c r="K120" s="168" t="s">
        <v>131</v>
      </c>
      <c r="L120" s="40"/>
      <c r="M120" s="173" t="s">
        <v>3</v>
      </c>
      <c r="N120" s="174" t="s">
        <v>46</v>
      </c>
      <c r="O120" s="7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132</v>
      </c>
      <c r="AT120" s="177" t="s">
        <v>127</v>
      </c>
      <c r="AU120" s="177" t="s">
        <v>85</v>
      </c>
      <c r="AY120" s="20" t="s">
        <v>125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83</v>
      </c>
      <c r="BK120" s="178">
        <f>ROUND(I120*H120,2)</f>
        <v>0</v>
      </c>
      <c r="BL120" s="20" t="s">
        <v>132</v>
      </c>
      <c r="BM120" s="177" t="s">
        <v>660</v>
      </c>
    </row>
    <row r="121" s="2" customFormat="1">
      <c r="A121" s="39"/>
      <c r="B121" s="40"/>
      <c r="C121" s="39"/>
      <c r="D121" s="179" t="s">
        <v>134</v>
      </c>
      <c r="E121" s="39"/>
      <c r="F121" s="180" t="s">
        <v>659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134</v>
      </c>
      <c r="AU121" s="20" t="s">
        <v>85</v>
      </c>
    </row>
    <row r="122" s="2" customFormat="1">
      <c r="A122" s="39"/>
      <c r="B122" s="40"/>
      <c r="C122" s="39"/>
      <c r="D122" s="179" t="s">
        <v>135</v>
      </c>
      <c r="E122" s="39"/>
      <c r="F122" s="184" t="s">
        <v>642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135</v>
      </c>
      <c r="AU122" s="20" t="s">
        <v>85</v>
      </c>
    </row>
    <row r="123" s="13" customFormat="1">
      <c r="A123" s="13"/>
      <c r="B123" s="185"/>
      <c r="C123" s="13"/>
      <c r="D123" s="179" t="s">
        <v>137</v>
      </c>
      <c r="E123" s="186" t="s">
        <v>3</v>
      </c>
      <c r="F123" s="187" t="s">
        <v>661</v>
      </c>
      <c r="G123" s="13"/>
      <c r="H123" s="188">
        <v>6.5</v>
      </c>
      <c r="I123" s="189"/>
      <c r="J123" s="13"/>
      <c r="K123" s="13"/>
      <c r="L123" s="185"/>
      <c r="M123" s="190"/>
      <c r="N123" s="191"/>
      <c r="O123" s="191"/>
      <c r="P123" s="191"/>
      <c r="Q123" s="191"/>
      <c r="R123" s="191"/>
      <c r="S123" s="191"/>
      <c r="T123" s="19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6" t="s">
        <v>137</v>
      </c>
      <c r="AU123" s="186" t="s">
        <v>85</v>
      </c>
      <c r="AV123" s="13" t="s">
        <v>85</v>
      </c>
      <c r="AW123" s="13" t="s">
        <v>38</v>
      </c>
      <c r="AX123" s="13" t="s">
        <v>75</v>
      </c>
      <c r="AY123" s="186" t="s">
        <v>125</v>
      </c>
    </row>
    <row r="124" s="13" customFormat="1">
      <c r="A124" s="13"/>
      <c r="B124" s="185"/>
      <c r="C124" s="13"/>
      <c r="D124" s="179" t="s">
        <v>137</v>
      </c>
      <c r="E124" s="186" t="s">
        <v>3</v>
      </c>
      <c r="F124" s="187" t="s">
        <v>662</v>
      </c>
      <c r="G124" s="13"/>
      <c r="H124" s="188">
        <v>6.5</v>
      </c>
      <c r="I124" s="189"/>
      <c r="J124" s="13"/>
      <c r="K124" s="13"/>
      <c r="L124" s="185"/>
      <c r="M124" s="190"/>
      <c r="N124" s="191"/>
      <c r="O124" s="191"/>
      <c r="P124" s="191"/>
      <c r="Q124" s="191"/>
      <c r="R124" s="191"/>
      <c r="S124" s="191"/>
      <c r="T124" s="19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6" t="s">
        <v>137</v>
      </c>
      <c r="AU124" s="186" t="s">
        <v>85</v>
      </c>
      <c r="AV124" s="13" t="s">
        <v>85</v>
      </c>
      <c r="AW124" s="13" t="s">
        <v>38</v>
      </c>
      <c r="AX124" s="13" t="s">
        <v>75</v>
      </c>
      <c r="AY124" s="186" t="s">
        <v>125</v>
      </c>
    </row>
    <row r="125" s="14" customFormat="1">
      <c r="A125" s="14"/>
      <c r="B125" s="193"/>
      <c r="C125" s="14"/>
      <c r="D125" s="179" t="s">
        <v>137</v>
      </c>
      <c r="E125" s="194" t="s">
        <v>3</v>
      </c>
      <c r="F125" s="195" t="s">
        <v>157</v>
      </c>
      <c r="G125" s="14"/>
      <c r="H125" s="196">
        <v>13</v>
      </c>
      <c r="I125" s="197"/>
      <c r="J125" s="14"/>
      <c r="K125" s="14"/>
      <c r="L125" s="193"/>
      <c r="M125" s="198"/>
      <c r="N125" s="199"/>
      <c r="O125" s="199"/>
      <c r="P125" s="199"/>
      <c r="Q125" s="199"/>
      <c r="R125" s="199"/>
      <c r="S125" s="199"/>
      <c r="T125" s="20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4" t="s">
        <v>137</v>
      </c>
      <c r="AU125" s="194" t="s">
        <v>85</v>
      </c>
      <c r="AV125" s="14" t="s">
        <v>132</v>
      </c>
      <c r="AW125" s="14" t="s">
        <v>38</v>
      </c>
      <c r="AX125" s="14" t="s">
        <v>83</v>
      </c>
      <c r="AY125" s="194" t="s">
        <v>125</v>
      </c>
    </row>
    <row r="126" s="2" customFormat="1" ht="16.5" customHeight="1">
      <c r="A126" s="39"/>
      <c r="B126" s="165"/>
      <c r="C126" s="166" t="s">
        <v>196</v>
      </c>
      <c r="D126" s="166" t="s">
        <v>127</v>
      </c>
      <c r="E126" s="167" t="s">
        <v>663</v>
      </c>
      <c r="F126" s="168" t="s">
        <v>664</v>
      </c>
      <c r="G126" s="169" t="s">
        <v>180</v>
      </c>
      <c r="H126" s="170">
        <v>66.200000000000003</v>
      </c>
      <c r="I126" s="171"/>
      <c r="J126" s="172">
        <f>ROUND(I126*H126,2)</f>
        <v>0</v>
      </c>
      <c r="K126" s="168" t="s">
        <v>131</v>
      </c>
      <c r="L126" s="40"/>
      <c r="M126" s="173" t="s">
        <v>3</v>
      </c>
      <c r="N126" s="174" t="s">
        <v>46</v>
      </c>
      <c r="O126" s="73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7" t="s">
        <v>132</v>
      </c>
      <c r="AT126" s="177" t="s">
        <v>127</v>
      </c>
      <c r="AU126" s="177" t="s">
        <v>85</v>
      </c>
      <c r="AY126" s="20" t="s">
        <v>125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20" t="s">
        <v>83</v>
      </c>
      <c r="BK126" s="178">
        <f>ROUND(I126*H126,2)</f>
        <v>0</v>
      </c>
      <c r="BL126" s="20" t="s">
        <v>132</v>
      </c>
      <c r="BM126" s="177" t="s">
        <v>665</v>
      </c>
    </row>
    <row r="127" s="2" customFormat="1">
      <c r="A127" s="39"/>
      <c r="B127" s="40"/>
      <c r="C127" s="39"/>
      <c r="D127" s="179" t="s">
        <v>134</v>
      </c>
      <c r="E127" s="39"/>
      <c r="F127" s="180" t="s">
        <v>664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134</v>
      </c>
      <c r="AU127" s="20" t="s">
        <v>85</v>
      </c>
    </row>
    <row r="128" s="2" customFormat="1">
      <c r="A128" s="39"/>
      <c r="B128" s="40"/>
      <c r="C128" s="39"/>
      <c r="D128" s="179" t="s">
        <v>135</v>
      </c>
      <c r="E128" s="39"/>
      <c r="F128" s="184" t="s">
        <v>642</v>
      </c>
      <c r="G128" s="39"/>
      <c r="H128" s="39"/>
      <c r="I128" s="181"/>
      <c r="J128" s="39"/>
      <c r="K128" s="39"/>
      <c r="L128" s="40"/>
      <c r="M128" s="182"/>
      <c r="N128" s="183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135</v>
      </c>
      <c r="AU128" s="20" t="s">
        <v>85</v>
      </c>
    </row>
    <row r="129" s="13" customFormat="1">
      <c r="A129" s="13"/>
      <c r="B129" s="185"/>
      <c r="C129" s="13"/>
      <c r="D129" s="179" t="s">
        <v>137</v>
      </c>
      <c r="E129" s="186" t="s">
        <v>3</v>
      </c>
      <c r="F129" s="187" t="s">
        <v>666</v>
      </c>
      <c r="G129" s="13"/>
      <c r="H129" s="188">
        <v>8.5</v>
      </c>
      <c r="I129" s="189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137</v>
      </c>
      <c r="AU129" s="186" t="s">
        <v>85</v>
      </c>
      <c r="AV129" s="13" t="s">
        <v>85</v>
      </c>
      <c r="AW129" s="13" t="s">
        <v>38</v>
      </c>
      <c r="AX129" s="13" t="s">
        <v>75</v>
      </c>
      <c r="AY129" s="186" t="s">
        <v>125</v>
      </c>
    </row>
    <row r="130" s="13" customFormat="1">
      <c r="A130" s="13"/>
      <c r="B130" s="185"/>
      <c r="C130" s="13"/>
      <c r="D130" s="179" t="s">
        <v>137</v>
      </c>
      <c r="E130" s="186" t="s">
        <v>3</v>
      </c>
      <c r="F130" s="187" t="s">
        <v>667</v>
      </c>
      <c r="G130" s="13"/>
      <c r="H130" s="188">
        <v>13.5</v>
      </c>
      <c r="I130" s="189"/>
      <c r="J130" s="13"/>
      <c r="K130" s="13"/>
      <c r="L130" s="185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137</v>
      </c>
      <c r="AU130" s="186" t="s">
        <v>85</v>
      </c>
      <c r="AV130" s="13" t="s">
        <v>85</v>
      </c>
      <c r="AW130" s="13" t="s">
        <v>38</v>
      </c>
      <c r="AX130" s="13" t="s">
        <v>75</v>
      </c>
      <c r="AY130" s="186" t="s">
        <v>125</v>
      </c>
    </row>
    <row r="131" s="13" customFormat="1">
      <c r="A131" s="13"/>
      <c r="B131" s="185"/>
      <c r="C131" s="13"/>
      <c r="D131" s="179" t="s">
        <v>137</v>
      </c>
      <c r="E131" s="186" t="s">
        <v>3</v>
      </c>
      <c r="F131" s="187" t="s">
        <v>668</v>
      </c>
      <c r="G131" s="13"/>
      <c r="H131" s="188">
        <v>2</v>
      </c>
      <c r="I131" s="189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137</v>
      </c>
      <c r="AU131" s="186" t="s">
        <v>85</v>
      </c>
      <c r="AV131" s="13" t="s">
        <v>85</v>
      </c>
      <c r="AW131" s="13" t="s">
        <v>38</v>
      </c>
      <c r="AX131" s="13" t="s">
        <v>75</v>
      </c>
      <c r="AY131" s="186" t="s">
        <v>125</v>
      </c>
    </row>
    <row r="132" s="13" customFormat="1">
      <c r="A132" s="13"/>
      <c r="B132" s="185"/>
      <c r="C132" s="13"/>
      <c r="D132" s="179" t="s">
        <v>137</v>
      </c>
      <c r="E132" s="186" t="s">
        <v>3</v>
      </c>
      <c r="F132" s="187" t="s">
        <v>669</v>
      </c>
      <c r="G132" s="13"/>
      <c r="H132" s="188">
        <v>1.5</v>
      </c>
      <c r="I132" s="189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137</v>
      </c>
      <c r="AU132" s="186" t="s">
        <v>85</v>
      </c>
      <c r="AV132" s="13" t="s">
        <v>85</v>
      </c>
      <c r="AW132" s="13" t="s">
        <v>38</v>
      </c>
      <c r="AX132" s="13" t="s">
        <v>75</v>
      </c>
      <c r="AY132" s="186" t="s">
        <v>125</v>
      </c>
    </row>
    <row r="133" s="13" customFormat="1">
      <c r="A133" s="13"/>
      <c r="B133" s="185"/>
      <c r="C133" s="13"/>
      <c r="D133" s="179" t="s">
        <v>137</v>
      </c>
      <c r="E133" s="186" t="s">
        <v>3</v>
      </c>
      <c r="F133" s="187" t="s">
        <v>670</v>
      </c>
      <c r="G133" s="13"/>
      <c r="H133" s="188">
        <v>6.5</v>
      </c>
      <c r="I133" s="189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137</v>
      </c>
      <c r="AU133" s="186" t="s">
        <v>85</v>
      </c>
      <c r="AV133" s="13" t="s">
        <v>85</v>
      </c>
      <c r="AW133" s="13" t="s">
        <v>38</v>
      </c>
      <c r="AX133" s="13" t="s">
        <v>75</v>
      </c>
      <c r="AY133" s="186" t="s">
        <v>125</v>
      </c>
    </row>
    <row r="134" s="13" customFormat="1">
      <c r="A134" s="13"/>
      <c r="B134" s="185"/>
      <c r="C134" s="13"/>
      <c r="D134" s="179" t="s">
        <v>137</v>
      </c>
      <c r="E134" s="186" t="s">
        <v>3</v>
      </c>
      <c r="F134" s="187" t="s">
        <v>671</v>
      </c>
      <c r="G134" s="13"/>
      <c r="H134" s="188">
        <v>3</v>
      </c>
      <c r="I134" s="189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137</v>
      </c>
      <c r="AU134" s="186" t="s">
        <v>85</v>
      </c>
      <c r="AV134" s="13" t="s">
        <v>85</v>
      </c>
      <c r="AW134" s="13" t="s">
        <v>38</v>
      </c>
      <c r="AX134" s="13" t="s">
        <v>75</v>
      </c>
      <c r="AY134" s="186" t="s">
        <v>125</v>
      </c>
    </row>
    <row r="135" s="13" customFormat="1">
      <c r="A135" s="13"/>
      <c r="B135" s="185"/>
      <c r="C135" s="13"/>
      <c r="D135" s="179" t="s">
        <v>137</v>
      </c>
      <c r="E135" s="186" t="s">
        <v>3</v>
      </c>
      <c r="F135" s="187" t="s">
        <v>672</v>
      </c>
      <c r="G135" s="13"/>
      <c r="H135" s="188">
        <v>3</v>
      </c>
      <c r="I135" s="189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137</v>
      </c>
      <c r="AU135" s="186" t="s">
        <v>85</v>
      </c>
      <c r="AV135" s="13" t="s">
        <v>85</v>
      </c>
      <c r="AW135" s="13" t="s">
        <v>38</v>
      </c>
      <c r="AX135" s="13" t="s">
        <v>75</v>
      </c>
      <c r="AY135" s="186" t="s">
        <v>125</v>
      </c>
    </row>
    <row r="136" s="13" customFormat="1">
      <c r="A136" s="13"/>
      <c r="B136" s="185"/>
      <c r="C136" s="13"/>
      <c r="D136" s="179" t="s">
        <v>137</v>
      </c>
      <c r="E136" s="186" t="s">
        <v>3</v>
      </c>
      <c r="F136" s="187" t="s">
        <v>673</v>
      </c>
      <c r="G136" s="13"/>
      <c r="H136" s="188">
        <v>3</v>
      </c>
      <c r="I136" s="189"/>
      <c r="J136" s="13"/>
      <c r="K136" s="13"/>
      <c r="L136" s="185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137</v>
      </c>
      <c r="AU136" s="186" t="s">
        <v>85</v>
      </c>
      <c r="AV136" s="13" t="s">
        <v>85</v>
      </c>
      <c r="AW136" s="13" t="s">
        <v>38</v>
      </c>
      <c r="AX136" s="13" t="s">
        <v>75</v>
      </c>
      <c r="AY136" s="186" t="s">
        <v>125</v>
      </c>
    </row>
    <row r="137" s="13" customFormat="1">
      <c r="A137" s="13"/>
      <c r="B137" s="185"/>
      <c r="C137" s="13"/>
      <c r="D137" s="179" t="s">
        <v>137</v>
      </c>
      <c r="E137" s="186" t="s">
        <v>3</v>
      </c>
      <c r="F137" s="187" t="s">
        <v>674</v>
      </c>
      <c r="G137" s="13"/>
      <c r="H137" s="188">
        <v>3</v>
      </c>
      <c r="I137" s="189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137</v>
      </c>
      <c r="AU137" s="186" t="s">
        <v>85</v>
      </c>
      <c r="AV137" s="13" t="s">
        <v>85</v>
      </c>
      <c r="AW137" s="13" t="s">
        <v>38</v>
      </c>
      <c r="AX137" s="13" t="s">
        <v>75</v>
      </c>
      <c r="AY137" s="186" t="s">
        <v>125</v>
      </c>
    </row>
    <row r="138" s="13" customFormat="1">
      <c r="A138" s="13"/>
      <c r="B138" s="185"/>
      <c r="C138" s="13"/>
      <c r="D138" s="179" t="s">
        <v>137</v>
      </c>
      <c r="E138" s="186" t="s">
        <v>3</v>
      </c>
      <c r="F138" s="187" t="s">
        <v>675</v>
      </c>
      <c r="G138" s="13"/>
      <c r="H138" s="188">
        <v>3</v>
      </c>
      <c r="I138" s="189"/>
      <c r="J138" s="13"/>
      <c r="K138" s="13"/>
      <c r="L138" s="185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137</v>
      </c>
      <c r="AU138" s="186" t="s">
        <v>85</v>
      </c>
      <c r="AV138" s="13" t="s">
        <v>85</v>
      </c>
      <c r="AW138" s="13" t="s">
        <v>38</v>
      </c>
      <c r="AX138" s="13" t="s">
        <v>75</v>
      </c>
      <c r="AY138" s="186" t="s">
        <v>125</v>
      </c>
    </row>
    <row r="139" s="13" customFormat="1">
      <c r="A139" s="13"/>
      <c r="B139" s="185"/>
      <c r="C139" s="13"/>
      <c r="D139" s="179" t="s">
        <v>137</v>
      </c>
      <c r="E139" s="186" t="s">
        <v>3</v>
      </c>
      <c r="F139" s="187" t="s">
        <v>676</v>
      </c>
      <c r="G139" s="13"/>
      <c r="H139" s="188">
        <v>3</v>
      </c>
      <c r="I139" s="189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137</v>
      </c>
      <c r="AU139" s="186" t="s">
        <v>85</v>
      </c>
      <c r="AV139" s="13" t="s">
        <v>85</v>
      </c>
      <c r="AW139" s="13" t="s">
        <v>38</v>
      </c>
      <c r="AX139" s="13" t="s">
        <v>75</v>
      </c>
      <c r="AY139" s="186" t="s">
        <v>125</v>
      </c>
    </row>
    <row r="140" s="13" customFormat="1">
      <c r="A140" s="13"/>
      <c r="B140" s="185"/>
      <c r="C140" s="13"/>
      <c r="D140" s="179" t="s">
        <v>137</v>
      </c>
      <c r="E140" s="186" t="s">
        <v>3</v>
      </c>
      <c r="F140" s="187" t="s">
        <v>677</v>
      </c>
      <c r="G140" s="13"/>
      <c r="H140" s="188">
        <v>2</v>
      </c>
      <c r="I140" s="189"/>
      <c r="J140" s="13"/>
      <c r="K140" s="13"/>
      <c r="L140" s="185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137</v>
      </c>
      <c r="AU140" s="186" t="s">
        <v>85</v>
      </c>
      <c r="AV140" s="13" t="s">
        <v>85</v>
      </c>
      <c r="AW140" s="13" t="s">
        <v>38</v>
      </c>
      <c r="AX140" s="13" t="s">
        <v>75</v>
      </c>
      <c r="AY140" s="186" t="s">
        <v>125</v>
      </c>
    </row>
    <row r="141" s="13" customFormat="1">
      <c r="A141" s="13"/>
      <c r="B141" s="185"/>
      <c r="C141" s="13"/>
      <c r="D141" s="179" t="s">
        <v>137</v>
      </c>
      <c r="E141" s="186" t="s">
        <v>3</v>
      </c>
      <c r="F141" s="187" t="s">
        <v>678</v>
      </c>
      <c r="G141" s="13"/>
      <c r="H141" s="188">
        <v>3</v>
      </c>
      <c r="I141" s="189"/>
      <c r="J141" s="13"/>
      <c r="K141" s="13"/>
      <c r="L141" s="185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137</v>
      </c>
      <c r="AU141" s="186" t="s">
        <v>85</v>
      </c>
      <c r="AV141" s="13" t="s">
        <v>85</v>
      </c>
      <c r="AW141" s="13" t="s">
        <v>38</v>
      </c>
      <c r="AX141" s="13" t="s">
        <v>75</v>
      </c>
      <c r="AY141" s="186" t="s">
        <v>125</v>
      </c>
    </row>
    <row r="142" s="13" customFormat="1">
      <c r="A142" s="13"/>
      <c r="B142" s="185"/>
      <c r="C142" s="13"/>
      <c r="D142" s="179" t="s">
        <v>137</v>
      </c>
      <c r="E142" s="186" t="s">
        <v>3</v>
      </c>
      <c r="F142" s="187" t="s">
        <v>679</v>
      </c>
      <c r="G142" s="13"/>
      <c r="H142" s="188">
        <v>3</v>
      </c>
      <c r="I142" s="189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137</v>
      </c>
      <c r="AU142" s="186" t="s">
        <v>85</v>
      </c>
      <c r="AV142" s="13" t="s">
        <v>85</v>
      </c>
      <c r="AW142" s="13" t="s">
        <v>38</v>
      </c>
      <c r="AX142" s="13" t="s">
        <v>75</v>
      </c>
      <c r="AY142" s="186" t="s">
        <v>125</v>
      </c>
    </row>
    <row r="143" s="13" customFormat="1">
      <c r="A143" s="13"/>
      <c r="B143" s="185"/>
      <c r="C143" s="13"/>
      <c r="D143" s="179" t="s">
        <v>137</v>
      </c>
      <c r="E143" s="186" t="s">
        <v>3</v>
      </c>
      <c r="F143" s="187" t="s">
        <v>680</v>
      </c>
      <c r="G143" s="13"/>
      <c r="H143" s="188">
        <v>1.2</v>
      </c>
      <c r="I143" s="189"/>
      <c r="J143" s="13"/>
      <c r="K143" s="13"/>
      <c r="L143" s="185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137</v>
      </c>
      <c r="AU143" s="186" t="s">
        <v>85</v>
      </c>
      <c r="AV143" s="13" t="s">
        <v>85</v>
      </c>
      <c r="AW143" s="13" t="s">
        <v>38</v>
      </c>
      <c r="AX143" s="13" t="s">
        <v>75</v>
      </c>
      <c r="AY143" s="186" t="s">
        <v>125</v>
      </c>
    </row>
    <row r="144" s="13" customFormat="1">
      <c r="A144" s="13"/>
      <c r="B144" s="185"/>
      <c r="C144" s="13"/>
      <c r="D144" s="179" t="s">
        <v>137</v>
      </c>
      <c r="E144" s="186" t="s">
        <v>3</v>
      </c>
      <c r="F144" s="187" t="s">
        <v>681</v>
      </c>
      <c r="G144" s="13"/>
      <c r="H144" s="188">
        <v>7</v>
      </c>
      <c r="I144" s="189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137</v>
      </c>
      <c r="AU144" s="186" t="s">
        <v>85</v>
      </c>
      <c r="AV144" s="13" t="s">
        <v>85</v>
      </c>
      <c r="AW144" s="13" t="s">
        <v>38</v>
      </c>
      <c r="AX144" s="13" t="s">
        <v>75</v>
      </c>
      <c r="AY144" s="186" t="s">
        <v>125</v>
      </c>
    </row>
    <row r="145" s="14" customFormat="1">
      <c r="A145" s="14"/>
      <c r="B145" s="193"/>
      <c r="C145" s="14"/>
      <c r="D145" s="179" t="s">
        <v>137</v>
      </c>
      <c r="E145" s="194" t="s">
        <v>3</v>
      </c>
      <c r="F145" s="195" t="s">
        <v>157</v>
      </c>
      <c r="G145" s="14"/>
      <c r="H145" s="196">
        <v>66.200000000000003</v>
      </c>
      <c r="I145" s="197"/>
      <c r="J145" s="14"/>
      <c r="K145" s="14"/>
      <c r="L145" s="193"/>
      <c r="M145" s="198"/>
      <c r="N145" s="199"/>
      <c r="O145" s="199"/>
      <c r="P145" s="199"/>
      <c r="Q145" s="199"/>
      <c r="R145" s="199"/>
      <c r="S145" s="199"/>
      <c r="T145" s="20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4" t="s">
        <v>137</v>
      </c>
      <c r="AU145" s="194" t="s">
        <v>85</v>
      </c>
      <c r="AV145" s="14" t="s">
        <v>132</v>
      </c>
      <c r="AW145" s="14" t="s">
        <v>38</v>
      </c>
      <c r="AX145" s="14" t="s">
        <v>83</v>
      </c>
      <c r="AY145" s="194" t="s">
        <v>125</v>
      </c>
    </row>
    <row r="146" s="2" customFormat="1" ht="16.5" customHeight="1">
      <c r="A146" s="39"/>
      <c r="B146" s="165"/>
      <c r="C146" s="166" t="s">
        <v>201</v>
      </c>
      <c r="D146" s="166" t="s">
        <v>127</v>
      </c>
      <c r="E146" s="167" t="s">
        <v>682</v>
      </c>
      <c r="F146" s="168" t="s">
        <v>683</v>
      </c>
      <c r="G146" s="169" t="s">
        <v>180</v>
      </c>
      <c r="H146" s="170">
        <v>9</v>
      </c>
      <c r="I146" s="171"/>
      <c r="J146" s="172">
        <f>ROUND(I146*H146,2)</f>
        <v>0</v>
      </c>
      <c r="K146" s="168" t="s">
        <v>131</v>
      </c>
      <c r="L146" s="40"/>
      <c r="M146" s="173" t="s">
        <v>3</v>
      </c>
      <c r="N146" s="174" t="s">
        <v>46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77" t="s">
        <v>132</v>
      </c>
      <c r="AT146" s="177" t="s">
        <v>127</v>
      </c>
      <c r="AU146" s="177" t="s">
        <v>85</v>
      </c>
      <c r="AY146" s="20" t="s">
        <v>125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20" t="s">
        <v>83</v>
      </c>
      <c r="BK146" s="178">
        <f>ROUND(I146*H146,2)</f>
        <v>0</v>
      </c>
      <c r="BL146" s="20" t="s">
        <v>132</v>
      </c>
      <c r="BM146" s="177" t="s">
        <v>684</v>
      </c>
    </row>
    <row r="147" s="2" customFormat="1">
      <c r="A147" s="39"/>
      <c r="B147" s="40"/>
      <c r="C147" s="39"/>
      <c r="D147" s="179" t="s">
        <v>134</v>
      </c>
      <c r="E147" s="39"/>
      <c r="F147" s="180" t="s">
        <v>683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134</v>
      </c>
      <c r="AU147" s="20" t="s">
        <v>85</v>
      </c>
    </row>
    <row r="148" s="2" customFormat="1">
      <c r="A148" s="39"/>
      <c r="B148" s="40"/>
      <c r="C148" s="39"/>
      <c r="D148" s="179" t="s">
        <v>135</v>
      </c>
      <c r="E148" s="39"/>
      <c r="F148" s="184" t="s">
        <v>642</v>
      </c>
      <c r="G148" s="39"/>
      <c r="H148" s="39"/>
      <c r="I148" s="181"/>
      <c r="J148" s="39"/>
      <c r="K148" s="39"/>
      <c r="L148" s="40"/>
      <c r="M148" s="182"/>
      <c r="N148" s="183"/>
      <c r="O148" s="73"/>
      <c r="P148" s="73"/>
      <c r="Q148" s="73"/>
      <c r="R148" s="73"/>
      <c r="S148" s="73"/>
      <c r="T148" s="74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20" t="s">
        <v>135</v>
      </c>
      <c r="AU148" s="20" t="s">
        <v>85</v>
      </c>
    </row>
    <row r="149" s="13" customFormat="1">
      <c r="A149" s="13"/>
      <c r="B149" s="185"/>
      <c r="C149" s="13"/>
      <c r="D149" s="179" t="s">
        <v>137</v>
      </c>
      <c r="E149" s="186" t="s">
        <v>3</v>
      </c>
      <c r="F149" s="187" t="s">
        <v>685</v>
      </c>
      <c r="G149" s="13"/>
      <c r="H149" s="188">
        <v>7.5</v>
      </c>
      <c r="I149" s="189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137</v>
      </c>
      <c r="AU149" s="186" t="s">
        <v>85</v>
      </c>
      <c r="AV149" s="13" t="s">
        <v>85</v>
      </c>
      <c r="AW149" s="13" t="s">
        <v>38</v>
      </c>
      <c r="AX149" s="13" t="s">
        <v>75</v>
      </c>
      <c r="AY149" s="186" t="s">
        <v>125</v>
      </c>
    </row>
    <row r="150" s="13" customFormat="1">
      <c r="A150" s="13"/>
      <c r="B150" s="185"/>
      <c r="C150" s="13"/>
      <c r="D150" s="179" t="s">
        <v>137</v>
      </c>
      <c r="E150" s="186" t="s">
        <v>3</v>
      </c>
      <c r="F150" s="187" t="s">
        <v>686</v>
      </c>
      <c r="G150" s="13"/>
      <c r="H150" s="188">
        <v>1.5</v>
      </c>
      <c r="I150" s="189"/>
      <c r="J150" s="13"/>
      <c r="K150" s="13"/>
      <c r="L150" s="185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137</v>
      </c>
      <c r="AU150" s="186" t="s">
        <v>85</v>
      </c>
      <c r="AV150" s="13" t="s">
        <v>85</v>
      </c>
      <c r="AW150" s="13" t="s">
        <v>38</v>
      </c>
      <c r="AX150" s="13" t="s">
        <v>75</v>
      </c>
      <c r="AY150" s="186" t="s">
        <v>125</v>
      </c>
    </row>
    <row r="151" s="14" customFormat="1">
      <c r="A151" s="14"/>
      <c r="B151" s="193"/>
      <c r="C151" s="14"/>
      <c r="D151" s="179" t="s">
        <v>137</v>
      </c>
      <c r="E151" s="194" t="s">
        <v>3</v>
      </c>
      <c r="F151" s="195" t="s">
        <v>157</v>
      </c>
      <c r="G151" s="14"/>
      <c r="H151" s="196">
        <v>9</v>
      </c>
      <c r="I151" s="197"/>
      <c r="J151" s="14"/>
      <c r="K151" s="14"/>
      <c r="L151" s="193"/>
      <c r="M151" s="198"/>
      <c r="N151" s="199"/>
      <c r="O151" s="199"/>
      <c r="P151" s="199"/>
      <c r="Q151" s="199"/>
      <c r="R151" s="199"/>
      <c r="S151" s="199"/>
      <c r="T151" s="20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4" t="s">
        <v>137</v>
      </c>
      <c r="AU151" s="194" t="s">
        <v>85</v>
      </c>
      <c r="AV151" s="14" t="s">
        <v>132</v>
      </c>
      <c r="AW151" s="14" t="s">
        <v>38</v>
      </c>
      <c r="AX151" s="14" t="s">
        <v>83</v>
      </c>
      <c r="AY151" s="194" t="s">
        <v>125</v>
      </c>
    </row>
    <row r="152" s="2" customFormat="1" ht="16.5" customHeight="1">
      <c r="A152" s="39"/>
      <c r="B152" s="165"/>
      <c r="C152" s="166" t="s">
        <v>206</v>
      </c>
      <c r="D152" s="166" t="s">
        <v>127</v>
      </c>
      <c r="E152" s="167" t="s">
        <v>687</v>
      </c>
      <c r="F152" s="168" t="s">
        <v>688</v>
      </c>
      <c r="G152" s="169" t="s">
        <v>180</v>
      </c>
      <c r="H152" s="170">
        <v>44.899999999999999</v>
      </c>
      <c r="I152" s="171"/>
      <c r="J152" s="172">
        <f>ROUND(I152*H152,2)</f>
        <v>0</v>
      </c>
      <c r="K152" s="168" t="s">
        <v>131</v>
      </c>
      <c r="L152" s="40"/>
      <c r="M152" s="173" t="s">
        <v>3</v>
      </c>
      <c r="N152" s="174" t="s">
        <v>46</v>
      </c>
      <c r="O152" s="73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7" t="s">
        <v>132</v>
      </c>
      <c r="AT152" s="177" t="s">
        <v>127</v>
      </c>
      <c r="AU152" s="177" t="s">
        <v>85</v>
      </c>
      <c r="AY152" s="20" t="s">
        <v>125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20" t="s">
        <v>83</v>
      </c>
      <c r="BK152" s="178">
        <f>ROUND(I152*H152,2)</f>
        <v>0</v>
      </c>
      <c r="BL152" s="20" t="s">
        <v>132</v>
      </c>
      <c r="BM152" s="177" t="s">
        <v>689</v>
      </c>
    </row>
    <row r="153" s="2" customFormat="1">
      <c r="A153" s="39"/>
      <c r="B153" s="40"/>
      <c r="C153" s="39"/>
      <c r="D153" s="179" t="s">
        <v>134</v>
      </c>
      <c r="E153" s="39"/>
      <c r="F153" s="180" t="s">
        <v>688</v>
      </c>
      <c r="G153" s="39"/>
      <c r="H153" s="39"/>
      <c r="I153" s="181"/>
      <c r="J153" s="39"/>
      <c r="K153" s="39"/>
      <c r="L153" s="40"/>
      <c r="M153" s="182"/>
      <c r="N153" s="183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134</v>
      </c>
      <c r="AU153" s="20" t="s">
        <v>85</v>
      </c>
    </row>
    <row r="154" s="2" customFormat="1">
      <c r="A154" s="39"/>
      <c r="B154" s="40"/>
      <c r="C154" s="39"/>
      <c r="D154" s="179" t="s">
        <v>135</v>
      </c>
      <c r="E154" s="39"/>
      <c r="F154" s="184" t="s">
        <v>642</v>
      </c>
      <c r="G154" s="39"/>
      <c r="H154" s="39"/>
      <c r="I154" s="181"/>
      <c r="J154" s="39"/>
      <c r="K154" s="39"/>
      <c r="L154" s="40"/>
      <c r="M154" s="182"/>
      <c r="N154" s="183"/>
      <c r="O154" s="73"/>
      <c r="P154" s="73"/>
      <c r="Q154" s="73"/>
      <c r="R154" s="73"/>
      <c r="S154" s="73"/>
      <c r="T154" s="74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20" t="s">
        <v>135</v>
      </c>
      <c r="AU154" s="20" t="s">
        <v>85</v>
      </c>
    </row>
    <row r="155" s="13" customFormat="1">
      <c r="A155" s="13"/>
      <c r="B155" s="185"/>
      <c r="C155" s="13"/>
      <c r="D155" s="179" t="s">
        <v>137</v>
      </c>
      <c r="E155" s="186" t="s">
        <v>3</v>
      </c>
      <c r="F155" s="187" t="s">
        <v>690</v>
      </c>
      <c r="G155" s="13"/>
      <c r="H155" s="188">
        <v>3</v>
      </c>
      <c r="I155" s="189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137</v>
      </c>
      <c r="AU155" s="186" t="s">
        <v>85</v>
      </c>
      <c r="AV155" s="13" t="s">
        <v>85</v>
      </c>
      <c r="AW155" s="13" t="s">
        <v>38</v>
      </c>
      <c r="AX155" s="13" t="s">
        <v>75</v>
      </c>
      <c r="AY155" s="186" t="s">
        <v>125</v>
      </c>
    </row>
    <row r="156" s="13" customFormat="1">
      <c r="A156" s="13"/>
      <c r="B156" s="185"/>
      <c r="C156" s="13"/>
      <c r="D156" s="179" t="s">
        <v>137</v>
      </c>
      <c r="E156" s="186" t="s">
        <v>3</v>
      </c>
      <c r="F156" s="187" t="s">
        <v>691</v>
      </c>
      <c r="G156" s="13"/>
      <c r="H156" s="188">
        <v>3</v>
      </c>
      <c r="I156" s="189"/>
      <c r="J156" s="13"/>
      <c r="K156" s="13"/>
      <c r="L156" s="185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137</v>
      </c>
      <c r="AU156" s="186" t="s">
        <v>85</v>
      </c>
      <c r="AV156" s="13" t="s">
        <v>85</v>
      </c>
      <c r="AW156" s="13" t="s">
        <v>38</v>
      </c>
      <c r="AX156" s="13" t="s">
        <v>75</v>
      </c>
      <c r="AY156" s="186" t="s">
        <v>125</v>
      </c>
    </row>
    <row r="157" s="13" customFormat="1">
      <c r="A157" s="13"/>
      <c r="B157" s="185"/>
      <c r="C157" s="13"/>
      <c r="D157" s="179" t="s">
        <v>137</v>
      </c>
      <c r="E157" s="186" t="s">
        <v>3</v>
      </c>
      <c r="F157" s="187" t="s">
        <v>692</v>
      </c>
      <c r="G157" s="13"/>
      <c r="H157" s="188">
        <v>3</v>
      </c>
      <c r="I157" s="189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137</v>
      </c>
      <c r="AU157" s="186" t="s">
        <v>85</v>
      </c>
      <c r="AV157" s="13" t="s">
        <v>85</v>
      </c>
      <c r="AW157" s="13" t="s">
        <v>38</v>
      </c>
      <c r="AX157" s="13" t="s">
        <v>75</v>
      </c>
      <c r="AY157" s="186" t="s">
        <v>125</v>
      </c>
    </row>
    <row r="158" s="13" customFormat="1">
      <c r="A158" s="13"/>
      <c r="B158" s="185"/>
      <c r="C158" s="13"/>
      <c r="D158" s="179" t="s">
        <v>137</v>
      </c>
      <c r="E158" s="186" t="s">
        <v>3</v>
      </c>
      <c r="F158" s="187" t="s">
        <v>693</v>
      </c>
      <c r="G158" s="13"/>
      <c r="H158" s="188">
        <v>7</v>
      </c>
      <c r="I158" s="189"/>
      <c r="J158" s="13"/>
      <c r="K158" s="13"/>
      <c r="L158" s="185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137</v>
      </c>
      <c r="AU158" s="186" t="s">
        <v>85</v>
      </c>
      <c r="AV158" s="13" t="s">
        <v>85</v>
      </c>
      <c r="AW158" s="13" t="s">
        <v>38</v>
      </c>
      <c r="AX158" s="13" t="s">
        <v>75</v>
      </c>
      <c r="AY158" s="186" t="s">
        <v>125</v>
      </c>
    </row>
    <row r="159" s="13" customFormat="1">
      <c r="A159" s="13"/>
      <c r="B159" s="185"/>
      <c r="C159" s="13"/>
      <c r="D159" s="179" t="s">
        <v>137</v>
      </c>
      <c r="E159" s="186" t="s">
        <v>3</v>
      </c>
      <c r="F159" s="187" t="s">
        <v>694</v>
      </c>
      <c r="G159" s="13"/>
      <c r="H159" s="188">
        <v>15.699999999999999</v>
      </c>
      <c r="I159" s="189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137</v>
      </c>
      <c r="AU159" s="186" t="s">
        <v>85</v>
      </c>
      <c r="AV159" s="13" t="s">
        <v>85</v>
      </c>
      <c r="AW159" s="13" t="s">
        <v>38</v>
      </c>
      <c r="AX159" s="13" t="s">
        <v>75</v>
      </c>
      <c r="AY159" s="186" t="s">
        <v>125</v>
      </c>
    </row>
    <row r="160" s="13" customFormat="1">
      <c r="A160" s="13"/>
      <c r="B160" s="185"/>
      <c r="C160" s="13"/>
      <c r="D160" s="179" t="s">
        <v>137</v>
      </c>
      <c r="E160" s="186" t="s">
        <v>3</v>
      </c>
      <c r="F160" s="187" t="s">
        <v>695</v>
      </c>
      <c r="G160" s="13"/>
      <c r="H160" s="188">
        <v>7.5</v>
      </c>
      <c r="I160" s="189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137</v>
      </c>
      <c r="AU160" s="186" t="s">
        <v>85</v>
      </c>
      <c r="AV160" s="13" t="s">
        <v>85</v>
      </c>
      <c r="AW160" s="13" t="s">
        <v>38</v>
      </c>
      <c r="AX160" s="13" t="s">
        <v>75</v>
      </c>
      <c r="AY160" s="186" t="s">
        <v>125</v>
      </c>
    </row>
    <row r="161" s="13" customFormat="1">
      <c r="A161" s="13"/>
      <c r="B161" s="185"/>
      <c r="C161" s="13"/>
      <c r="D161" s="179" t="s">
        <v>137</v>
      </c>
      <c r="E161" s="186" t="s">
        <v>3</v>
      </c>
      <c r="F161" s="187" t="s">
        <v>696</v>
      </c>
      <c r="G161" s="13"/>
      <c r="H161" s="188">
        <v>1.5</v>
      </c>
      <c r="I161" s="189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137</v>
      </c>
      <c r="AU161" s="186" t="s">
        <v>85</v>
      </c>
      <c r="AV161" s="13" t="s">
        <v>85</v>
      </c>
      <c r="AW161" s="13" t="s">
        <v>38</v>
      </c>
      <c r="AX161" s="13" t="s">
        <v>75</v>
      </c>
      <c r="AY161" s="186" t="s">
        <v>125</v>
      </c>
    </row>
    <row r="162" s="13" customFormat="1">
      <c r="A162" s="13"/>
      <c r="B162" s="185"/>
      <c r="C162" s="13"/>
      <c r="D162" s="179" t="s">
        <v>137</v>
      </c>
      <c r="E162" s="186" t="s">
        <v>3</v>
      </c>
      <c r="F162" s="187" t="s">
        <v>697</v>
      </c>
      <c r="G162" s="13"/>
      <c r="H162" s="188">
        <v>3</v>
      </c>
      <c r="I162" s="189"/>
      <c r="J162" s="13"/>
      <c r="K162" s="13"/>
      <c r="L162" s="185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137</v>
      </c>
      <c r="AU162" s="186" t="s">
        <v>85</v>
      </c>
      <c r="AV162" s="13" t="s">
        <v>85</v>
      </c>
      <c r="AW162" s="13" t="s">
        <v>38</v>
      </c>
      <c r="AX162" s="13" t="s">
        <v>75</v>
      </c>
      <c r="AY162" s="186" t="s">
        <v>125</v>
      </c>
    </row>
    <row r="163" s="13" customFormat="1">
      <c r="A163" s="13"/>
      <c r="B163" s="185"/>
      <c r="C163" s="13"/>
      <c r="D163" s="179" t="s">
        <v>137</v>
      </c>
      <c r="E163" s="186" t="s">
        <v>3</v>
      </c>
      <c r="F163" s="187" t="s">
        <v>698</v>
      </c>
      <c r="G163" s="13"/>
      <c r="H163" s="188">
        <v>1.2</v>
      </c>
      <c r="I163" s="189"/>
      <c r="J163" s="13"/>
      <c r="K163" s="13"/>
      <c r="L163" s="185"/>
      <c r="M163" s="190"/>
      <c r="N163" s="191"/>
      <c r="O163" s="191"/>
      <c r="P163" s="191"/>
      <c r="Q163" s="191"/>
      <c r="R163" s="191"/>
      <c r="S163" s="191"/>
      <c r="T163" s="19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137</v>
      </c>
      <c r="AU163" s="186" t="s">
        <v>85</v>
      </c>
      <c r="AV163" s="13" t="s">
        <v>85</v>
      </c>
      <c r="AW163" s="13" t="s">
        <v>38</v>
      </c>
      <c r="AX163" s="13" t="s">
        <v>75</v>
      </c>
      <c r="AY163" s="186" t="s">
        <v>125</v>
      </c>
    </row>
    <row r="164" s="14" customFormat="1">
      <c r="A164" s="14"/>
      <c r="B164" s="193"/>
      <c r="C164" s="14"/>
      <c r="D164" s="179" t="s">
        <v>137</v>
      </c>
      <c r="E164" s="194" t="s">
        <v>3</v>
      </c>
      <c r="F164" s="195" t="s">
        <v>157</v>
      </c>
      <c r="G164" s="14"/>
      <c r="H164" s="196">
        <v>44.900000000000006</v>
      </c>
      <c r="I164" s="197"/>
      <c r="J164" s="14"/>
      <c r="K164" s="14"/>
      <c r="L164" s="193"/>
      <c r="M164" s="198"/>
      <c r="N164" s="199"/>
      <c r="O164" s="199"/>
      <c r="P164" s="199"/>
      <c r="Q164" s="199"/>
      <c r="R164" s="199"/>
      <c r="S164" s="199"/>
      <c r="T164" s="20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4" t="s">
        <v>137</v>
      </c>
      <c r="AU164" s="194" t="s">
        <v>85</v>
      </c>
      <c r="AV164" s="14" t="s">
        <v>132</v>
      </c>
      <c r="AW164" s="14" t="s">
        <v>38</v>
      </c>
      <c r="AX164" s="14" t="s">
        <v>83</v>
      </c>
      <c r="AY164" s="194" t="s">
        <v>125</v>
      </c>
    </row>
    <row r="165" s="2" customFormat="1" ht="16.5" customHeight="1">
      <c r="A165" s="39"/>
      <c r="B165" s="165"/>
      <c r="C165" s="166" t="s">
        <v>9</v>
      </c>
      <c r="D165" s="166" t="s">
        <v>127</v>
      </c>
      <c r="E165" s="167" t="s">
        <v>699</v>
      </c>
      <c r="F165" s="168" t="s">
        <v>700</v>
      </c>
      <c r="G165" s="169" t="s">
        <v>180</v>
      </c>
      <c r="H165" s="170">
        <v>24.5</v>
      </c>
      <c r="I165" s="171"/>
      <c r="J165" s="172">
        <f>ROUND(I165*H165,2)</f>
        <v>0</v>
      </c>
      <c r="K165" s="168" t="s">
        <v>131</v>
      </c>
      <c r="L165" s="40"/>
      <c r="M165" s="173" t="s">
        <v>3</v>
      </c>
      <c r="N165" s="174" t="s">
        <v>46</v>
      </c>
      <c r="O165" s="73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7" t="s">
        <v>132</v>
      </c>
      <c r="AT165" s="177" t="s">
        <v>127</v>
      </c>
      <c r="AU165" s="177" t="s">
        <v>85</v>
      </c>
      <c r="AY165" s="20" t="s">
        <v>125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20" t="s">
        <v>83</v>
      </c>
      <c r="BK165" s="178">
        <f>ROUND(I165*H165,2)</f>
        <v>0</v>
      </c>
      <c r="BL165" s="20" t="s">
        <v>132</v>
      </c>
      <c r="BM165" s="177" t="s">
        <v>701</v>
      </c>
    </row>
    <row r="166" s="2" customFormat="1">
      <c r="A166" s="39"/>
      <c r="B166" s="40"/>
      <c r="C166" s="39"/>
      <c r="D166" s="179" t="s">
        <v>134</v>
      </c>
      <c r="E166" s="39"/>
      <c r="F166" s="180" t="s">
        <v>700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134</v>
      </c>
      <c r="AU166" s="20" t="s">
        <v>85</v>
      </c>
    </row>
    <row r="167" s="2" customFormat="1">
      <c r="A167" s="39"/>
      <c r="B167" s="40"/>
      <c r="C167" s="39"/>
      <c r="D167" s="179" t="s">
        <v>135</v>
      </c>
      <c r="E167" s="39"/>
      <c r="F167" s="184" t="s">
        <v>642</v>
      </c>
      <c r="G167" s="39"/>
      <c r="H167" s="39"/>
      <c r="I167" s="181"/>
      <c r="J167" s="39"/>
      <c r="K167" s="39"/>
      <c r="L167" s="40"/>
      <c r="M167" s="182"/>
      <c r="N167" s="183"/>
      <c r="O167" s="73"/>
      <c r="P167" s="73"/>
      <c r="Q167" s="73"/>
      <c r="R167" s="73"/>
      <c r="S167" s="73"/>
      <c r="T167" s="74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20" t="s">
        <v>135</v>
      </c>
      <c r="AU167" s="20" t="s">
        <v>85</v>
      </c>
    </row>
    <row r="168" s="13" customFormat="1">
      <c r="A168" s="13"/>
      <c r="B168" s="185"/>
      <c r="C168" s="13"/>
      <c r="D168" s="179" t="s">
        <v>137</v>
      </c>
      <c r="E168" s="186" t="s">
        <v>3</v>
      </c>
      <c r="F168" s="187" t="s">
        <v>702</v>
      </c>
      <c r="G168" s="13"/>
      <c r="H168" s="188">
        <v>1.5</v>
      </c>
      <c r="I168" s="189"/>
      <c r="J168" s="13"/>
      <c r="K168" s="13"/>
      <c r="L168" s="185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137</v>
      </c>
      <c r="AU168" s="186" t="s">
        <v>85</v>
      </c>
      <c r="AV168" s="13" t="s">
        <v>85</v>
      </c>
      <c r="AW168" s="13" t="s">
        <v>38</v>
      </c>
      <c r="AX168" s="13" t="s">
        <v>75</v>
      </c>
      <c r="AY168" s="186" t="s">
        <v>125</v>
      </c>
    </row>
    <row r="169" s="13" customFormat="1">
      <c r="A169" s="13"/>
      <c r="B169" s="185"/>
      <c r="C169" s="13"/>
      <c r="D169" s="179" t="s">
        <v>137</v>
      </c>
      <c r="E169" s="186" t="s">
        <v>3</v>
      </c>
      <c r="F169" s="187" t="s">
        <v>703</v>
      </c>
      <c r="G169" s="13"/>
      <c r="H169" s="188">
        <v>7</v>
      </c>
      <c r="I169" s="189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137</v>
      </c>
      <c r="AU169" s="186" t="s">
        <v>85</v>
      </c>
      <c r="AV169" s="13" t="s">
        <v>85</v>
      </c>
      <c r="AW169" s="13" t="s">
        <v>38</v>
      </c>
      <c r="AX169" s="13" t="s">
        <v>75</v>
      </c>
      <c r="AY169" s="186" t="s">
        <v>125</v>
      </c>
    </row>
    <row r="170" s="13" customFormat="1">
      <c r="A170" s="13"/>
      <c r="B170" s="185"/>
      <c r="C170" s="13"/>
      <c r="D170" s="179" t="s">
        <v>137</v>
      </c>
      <c r="E170" s="186" t="s">
        <v>3</v>
      </c>
      <c r="F170" s="187" t="s">
        <v>704</v>
      </c>
      <c r="G170" s="13"/>
      <c r="H170" s="188">
        <v>8.5</v>
      </c>
      <c r="I170" s="189"/>
      <c r="J170" s="13"/>
      <c r="K170" s="13"/>
      <c r="L170" s="185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137</v>
      </c>
      <c r="AU170" s="186" t="s">
        <v>85</v>
      </c>
      <c r="AV170" s="13" t="s">
        <v>85</v>
      </c>
      <c r="AW170" s="13" t="s">
        <v>38</v>
      </c>
      <c r="AX170" s="13" t="s">
        <v>75</v>
      </c>
      <c r="AY170" s="186" t="s">
        <v>125</v>
      </c>
    </row>
    <row r="171" s="13" customFormat="1">
      <c r="A171" s="13"/>
      <c r="B171" s="185"/>
      <c r="C171" s="13"/>
      <c r="D171" s="179" t="s">
        <v>137</v>
      </c>
      <c r="E171" s="186" t="s">
        <v>3</v>
      </c>
      <c r="F171" s="187" t="s">
        <v>705</v>
      </c>
      <c r="G171" s="13"/>
      <c r="H171" s="188">
        <v>7.5</v>
      </c>
      <c r="I171" s="189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137</v>
      </c>
      <c r="AU171" s="186" t="s">
        <v>85</v>
      </c>
      <c r="AV171" s="13" t="s">
        <v>85</v>
      </c>
      <c r="AW171" s="13" t="s">
        <v>38</v>
      </c>
      <c r="AX171" s="13" t="s">
        <v>75</v>
      </c>
      <c r="AY171" s="186" t="s">
        <v>125</v>
      </c>
    </row>
    <row r="172" s="14" customFormat="1">
      <c r="A172" s="14"/>
      <c r="B172" s="193"/>
      <c r="C172" s="14"/>
      <c r="D172" s="179" t="s">
        <v>137</v>
      </c>
      <c r="E172" s="194" t="s">
        <v>3</v>
      </c>
      <c r="F172" s="195" t="s">
        <v>157</v>
      </c>
      <c r="G172" s="14"/>
      <c r="H172" s="196">
        <v>24.5</v>
      </c>
      <c r="I172" s="197"/>
      <c r="J172" s="14"/>
      <c r="K172" s="14"/>
      <c r="L172" s="193"/>
      <c r="M172" s="198"/>
      <c r="N172" s="199"/>
      <c r="O172" s="199"/>
      <c r="P172" s="199"/>
      <c r="Q172" s="199"/>
      <c r="R172" s="199"/>
      <c r="S172" s="199"/>
      <c r="T172" s="20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137</v>
      </c>
      <c r="AU172" s="194" t="s">
        <v>85</v>
      </c>
      <c r="AV172" s="14" t="s">
        <v>132</v>
      </c>
      <c r="AW172" s="14" t="s">
        <v>38</v>
      </c>
      <c r="AX172" s="14" t="s">
        <v>83</v>
      </c>
      <c r="AY172" s="194" t="s">
        <v>125</v>
      </c>
    </row>
    <row r="173" s="2" customFormat="1" ht="16.5" customHeight="1">
      <c r="A173" s="39"/>
      <c r="B173" s="165"/>
      <c r="C173" s="166" t="s">
        <v>216</v>
      </c>
      <c r="D173" s="166" t="s">
        <v>127</v>
      </c>
      <c r="E173" s="167" t="s">
        <v>706</v>
      </c>
      <c r="F173" s="168" t="s">
        <v>707</v>
      </c>
      <c r="G173" s="169" t="s">
        <v>180</v>
      </c>
      <c r="H173" s="170">
        <v>3</v>
      </c>
      <c r="I173" s="171"/>
      <c r="J173" s="172">
        <f>ROUND(I173*H173,2)</f>
        <v>0</v>
      </c>
      <c r="K173" s="168" t="s">
        <v>131</v>
      </c>
      <c r="L173" s="40"/>
      <c r="M173" s="173" t="s">
        <v>3</v>
      </c>
      <c r="N173" s="174" t="s">
        <v>46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177" t="s">
        <v>132</v>
      </c>
      <c r="AT173" s="177" t="s">
        <v>127</v>
      </c>
      <c r="AU173" s="177" t="s">
        <v>85</v>
      </c>
      <c r="AY173" s="20" t="s">
        <v>125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20" t="s">
        <v>83</v>
      </c>
      <c r="BK173" s="178">
        <f>ROUND(I173*H173,2)</f>
        <v>0</v>
      </c>
      <c r="BL173" s="20" t="s">
        <v>132</v>
      </c>
      <c r="BM173" s="177" t="s">
        <v>708</v>
      </c>
    </row>
    <row r="174" s="2" customFormat="1">
      <c r="A174" s="39"/>
      <c r="B174" s="40"/>
      <c r="C174" s="39"/>
      <c r="D174" s="179" t="s">
        <v>134</v>
      </c>
      <c r="E174" s="39"/>
      <c r="F174" s="180" t="s">
        <v>707</v>
      </c>
      <c r="G174" s="39"/>
      <c r="H174" s="39"/>
      <c r="I174" s="181"/>
      <c r="J174" s="39"/>
      <c r="K174" s="39"/>
      <c r="L174" s="40"/>
      <c r="M174" s="182"/>
      <c r="N174" s="183"/>
      <c r="O174" s="73"/>
      <c r="P174" s="73"/>
      <c r="Q174" s="73"/>
      <c r="R174" s="73"/>
      <c r="S174" s="73"/>
      <c r="T174" s="74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20" t="s">
        <v>134</v>
      </c>
      <c r="AU174" s="20" t="s">
        <v>85</v>
      </c>
    </row>
    <row r="175" s="2" customFormat="1">
      <c r="A175" s="39"/>
      <c r="B175" s="40"/>
      <c r="C175" s="39"/>
      <c r="D175" s="179" t="s">
        <v>135</v>
      </c>
      <c r="E175" s="39"/>
      <c r="F175" s="184" t="s">
        <v>709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135</v>
      </c>
      <c r="AU175" s="20" t="s">
        <v>85</v>
      </c>
    </row>
    <row r="176" s="13" customFormat="1">
      <c r="A176" s="13"/>
      <c r="B176" s="185"/>
      <c r="C176" s="13"/>
      <c r="D176" s="179" t="s">
        <v>137</v>
      </c>
      <c r="E176" s="186" t="s">
        <v>3</v>
      </c>
      <c r="F176" s="187" t="s">
        <v>697</v>
      </c>
      <c r="G176" s="13"/>
      <c r="H176" s="188">
        <v>3</v>
      </c>
      <c r="I176" s="189"/>
      <c r="J176" s="13"/>
      <c r="K176" s="13"/>
      <c r="L176" s="185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137</v>
      </c>
      <c r="AU176" s="186" t="s">
        <v>85</v>
      </c>
      <c r="AV176" s="13" t="s">
        <v>85</v>
      </c>
      <c r="AW176" s="13" t="s">
        <v>38</v>
      </c>
      <c r="AX176" s="13" t="s">
        <v>83</v>
      </c>
      <c r="AY176" s="186" t="s">
        <v>125</v>
      </c>
    </row>
    <row r="177" s="2" customFormat="1" ht="16.5" customHeight="1">
      <c r="A177" s="39"/>
      <c r="B177" s="165"/>
      <c r="C177" s="166" t="s">
        <v>223</v>
      </c>
      <c r="D177" s="166" t="s">
        <v>127</v>
      </c>
      <c r="E177" s="167" t="s">
        <v>710</v>
      </c>
      <c r="F177" s="168" t="s">
        <v>711</v>
      </c>
      <c r="G177" s="169" t="s">
        <v>444</v>
      </c>
      <c r="H177" s="170">
        <v>4</v>
      </c>
      <c r="I177" s="171"/>
      <c r="J177" s="172">
        <f>ROUND(I177*H177,2)</f>
        <v>0</v>
      </c>
      <c r="K177" s="168" t="s">
        <v>131</v>
      </c>
      <c r="L177" s="40"/>
      <c r="M177" s="173" t="s">
        <v>3</v>
      </c>
      <c r="N177" s="174" t="s">
        <v>46</v>
      </c>
      <c r="O177" s="73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7" t="s">
        <v>132</v>
      </c>
      <c r="AT177" s="177" t="s">
        <v>127</v>
      </c>
      <c r="AU177" s="177" t="s">
        <v>85</v>
      </c>
      <c r="AY177" s="20" t="s">
        <v>125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20" t="s">
        <v>83</v>
      </c>
      <c r="BK177" s="178">
        <f>ROUND(I177*H177,2)</f>
        <v>0</v>
      </c>
      <c r="BL177" s="20" t="s">
        <v>132</v>
      </c>
      <c r="BM177" s="177" t="s">
        <v>712</v>
      </c>
    </row>
    <row r="178" s="2" customFormat="1">
      <c r="A178" s="39"/>
      <c r="B178" s="40"/>
      <c r="C178" s="39"/>
      <c r="D178" s="179" t="s">
        <v>134</v>
      </c>
      <c r="E178" s="39"/>
      <c r="F178" s="180" t="s">
        <v>711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134</v>
      </c>
      <c r="AU178" s="20" t="s">
        <v>85</v>
      </c>
    </row>
    <row r="179" s="2" customFormat="1">
      <c r="A179" s="39"/>
      <c r="B179" s="40"/>
      <c r="C179" s="39"/>
      <c r="D179" s="179" t="s">
        <v>135</v>
      </c>
      <c r="E179" s="39"/>
      <c r="F179" s="184" t="s">
        <v>713</v>
      </c>
      <c r="G179" s="39"/>
      <c r="H179" s="39"/>
      <c r="I179" s="181"/>
      <c r="J179" s="39"/>
      <c r="K179" s="39"/>
      <c r="L179" s="40"/>
      <c r="M179" s="182"/>
      <c r="N179" s="183"/>
      <c r="O179" s="73"/>
      <c r="P179" s="73"/>
      <c r="Q179" s="73"/>
      <c r="R179" s="73"/>
      <c r="S179" s="73"/>
      <c r="T179" s="74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20" t="s">
        <v>135</v>
      </c>
      <c r="AU179" s="20" t="s">
        <v>85</v>
      </c>
    </row>
    <row r="180" s="2" customFormat="1">
      <c r="A180" s="39"/>
      <c r="B180" s="40"/>
      <c r="C180" s="39"/>
      <c r="D180" s="179" t="s">
        <v>331</v>
      </c>
      <c r="E180" s="39"/>
      <c r="F180" s="184" t="s">
        <v>714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331</v>
      </c>
      <c r="AU180" s="20" t="s">
        <v>85</v>
      </c>
    </row>
    <row r="181" s="13" customFormat="1">
      <c r="A181" s="13"/>
      <c r="B181" s="185"/>
      <c r="C181" s="13"/>
      <c r="D181" s="179" t="s">
        <v>137</v>
      </c>
      <c r="E181" s="186" t="s">
        <v>3</v>
      </c>
      <c r="F181" s="187" t="s">
        <v>715</v>
      </c>
      <c r="G181" s="13"/>
      <c r="H181" s="188">
        <v>1</v>
      </c>
      <c r="I181" s="189"/>
      <c r="J181" s="13"/>
      <c r="K181" s="13"/>
      <c r="L181" s="185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137</v>
      </c>
      <c r="AU181" s="186" t="s">
        <v>85</v>
      </c>
      <c r="AV181" s="13" t="s">
        <v>85</v>
      </c>
      <c r="AW181" s="13" t="s">
        <v>38</v>
      </c>
      <c r="AX181" s="13" t="s">
        <v>75</v>
      </c>
      <c r="AY181" s="186" t="s">
        <v>125</v>
      </c>
    </row>
    <row r="182" s="13" customFormat="1">
      <c r="A182" s="13"/>
      <c r="B182" s="185"/>
      <c r="C182" s="13"/>
      <c r="D182" s="179" t="s">
        <v>137</v>
      </c>
      <c r="E182" s="186" t="s">
        <v>3</v>
      </c>
      <c r="F182" s="187" t="s">
        <v>716</v>
      </c>
      <c r="G182" s="13"/>
      <c r="H182" s="188">
        <v>1</v>
      </c>
      <c r="I182" s="189"/>
      <c r="J182" s="13"/>
      <c r="K182" s="13"/>
      <c r="L182" s="185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137</v>
      </c>
      <c r="AU182" s="186" t="s">
        <v>85</v>
      </c>
      <c r="AV182" s="13" t="s">
        <v>85</v>
      </c>
      <c r="AW182" s="13" t="s">
        <v>38</v>
      </c>
      <c r="AX182" s="13" t="s">
        <v>75</v>
      </c>
      <c r="AY182" s="186" t="s">
        <v>125</v>
      </c>
    </row>
    <row r="183" s="13" customFormat="1">
      <c r="A183" s="13"/>
      <c r="B183" s="185"/>
      <c r="C183" s="13"/>
      <c r="D183" s="179" t="s">
        <v>137</v>
      </c>
      <c r="E183" s="186" t="s">
        <v>3</v>
      </c>
      <c r="F183" s="187" t="s">
        <v>717</v>
      </c>
      <c r="G183" s="13"/>
      <c r="H183" s="188">
        <v>1</v>
      </c>
      <c r="I183" s="189"/>
      <c r="J183" s="13"/>
      <c r="K183" s="13"/>
      <c r="L183" s="185"/>
      <c r="M183" s="190"/>
      <c r="N183" s="191"/>
      <c r="O183" s="191"/>
      <c r="P183" s="191"/>
      <c r="Q183" s="191"/>
      <c r="R183" s="191"/>
      <c r="S183" s="191"/>
      <c r="T183" s="19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137</v>
      </c>
      <c r="AU183" s="186" t="s">
        <v>85</v>
      </c>
      <c r="AV183" s="13" t="s">
        <v>85</v>
      </c>
      <c r="AW183" s="13" t="s">
        <v>38</v>
      </c>
      <c r="AX183" s="13" t="s">
        <v>75</v>
      </c>
      <c r="AY183" s="186" t="s">
        <v>125</v>
      </c>
    </row>
    <row r="184" s="13" customFormat="1">
      <c r="A184" s="13"/>
      <c r="B184" s="185"/>
      <c r="C184" s="13"/>
      <c r="D184" s="179" t="s">
        <v>137</v>
      </c>
      <c r="E184" s="186" t="s">
        <v>3</v>
      </c>
      <c r="F184" s="187" t="s">
        <v>718</v>
      </c>
      <c r="G184" s="13"/>
      <c r="H184" s="188">
        <v>1</v>
      </c>
      <c r="I184" s="189"/>
      <c r="J184" s="13"/>
      <c r="K184" s="13"/>
      <c r="L184" s="185"/>
      <c r="M184" s="190"/>
      <c r="N184" s="191"/>
      <c r="O184" s="191"/>
      <c r="P184" s="191"/>
      <c r="Q184" s="191"/>
      <c r="R184" s="191"/>
      <c r="S184" s="191"/>
      <c r="T184" s="19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137</v>
      </c>
      <c r="AU184" s="186" t="s">
        <v>85</v>
      </c>
      <c r="AV184" s="13" t="s">
        <v>85</v>
      </c>
      <c r="AW184" s="13" t="s">
        <v>38</v>
      </c>
      <c r="AX184" s="13" t="s">
        <v>75</v>
      </c>
      <c r="AY184" s="186" t="s">
        <v>125</v>
      </c>
    </row>
    <row r="185" s="14" customFormat="1">
      <c r="A185" s="14"/>
      <c r="B185" s="193"/>
      <c r="C185" s="14"/>
      <c r="D185" s="179" t="s">
        <v>137</v>
      </c>
      <c r="E185" s="194" t="s">
        <v>3</v>
      </c>
      <c r="F185" s="195" t="s">
        <v>157</v>
      </c>
      <c r="G185" s="14"/>
      <c r="H185" s="196">
        <v>4</v>
      </c>
      <c r="I185" s="197"/>
      <c r="J185" s="14"/>
      <c r="K185" s="14"/>
      <c r="L185" s="193"/>
      <c r="M185" s="198"/>
      <c r="N185" s="199"/>
      <c r="O185" s="199"/>
      <c r="P185" s="199"/>
      <c r="Q185" s="199"/>
      <c r="R185" s="199"/>
      <c r="S185" s="199"/>
      <c r="T185" s="20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4" t="s">
        <v>137</v>
      </c>
      <c r="AU185" s="194" t="s">
        <v>85</v>
      </c>
      <c r="AV185" s="14" t="s">
        <v>132</v>
      </c>
      <c r="AW185" s="14" t="s">
        <v>38</v>
      </c>
      <c r="AX185" s="14" t="s">
        <v>83</v>
      </c>
      <c r="AY185" s="194" t="s">
        <v>125</v>
      </c>
    </row>
    <row r="186" s="2" customFormat="1" ht="16.5" customHeight="1">
      <c r="A186" s="39"/>
      <c r="B186" s="165"/>
      <c r="C186" s="166" t="s">
        <v>228</v>
      </c>
      <c r="D186" s="166" t="s">
        <v>127</v>
      </c>
      <c r="E186" s="167" t="s">
        <v>719</v>
      </c>
      <c r="F186" s="168" t="s">
        <v>720</v>
      </c>
      <c r="G186" s="169" t="s">
        <v>444</v>
      </c>
      <c r="H186" s="170">
        <v>11</v>
      </c>
      <c r="I186" s="171"/>
      <c r="J186" s="172">
        <f>ROUND(I186*H186,2)</f>
        <v>0</v>
      </c>
      <c r="K186" s="168" t="s">
        <v>131</v>
      </c>
      <c r="L186" s="40"/>
      <c r="M186" s="173" t="s">
        <v>3</v>
      </c>
      <c r="N186" s="174" t="s">
        <v>46</v>
      </c>
      <c r="O186" s="73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77" t="s">
        <v>132</v>
      </c>
      <c r="AT186" s="177" t="s">
        <v>127</v>
      </c>
      <c r="AU186" s="177" t="s">
        <v>85</v>
      </c>
      <c r="AY186" s="20" t="s">
        <v>125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20" t="s">
        <v>83</v>
      </c>
      <c r="BK186" s="178">
        <f>ROUND(I186*H186,2)</f>
        <v>0</v>
      </c>
      <c r="BL186" s="20" t="s">
        <v>132</v>
      </c>
      <c r="BM186" s="177" t="s">
        <v>721</v>
      </c>
    </row>
    <row r="187" s="2" customFormat="1">
      <c r="A187" s="39"/>
      <c r="B187" s="40"/>
      <c r="C187" s="39"/>
      <c r="D187" s="179" t="s">
        <v>134</v>
      </c>
      <c r="E187" s="39"/>
      <c r="F187" s="180" t="s">
        <v>720</v>
      </c>
      <c r="G187" s="39"/>
      <c r="H187" s="39"/>
      <c r="I187" s="181"/>
      <c r="J187" s="39"/>
      <c r="K187" s="39"/>
      <c r="L187" s="40"/>
      <c r="M187" s="182"/>
      <c r="N187" s="183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134</v>
      </c>
      <c r="AU187" s="20" t="s">
        <v>85</v>
      </c>
    </row>
    <row r="188" s="2" customFormat="1">
      <c r="A188" s="39"/>
      <c r="B188" s="40"/>
      <c r="C188" s="39"/>
      <c r="D188" s="179" t="s">
        <v>135</v>
      </c>
      <c r="E188" s="39"/>
      <c r="F188" s="184" t="s">
        <v>713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135</v>
      </c>
      <c r="AU188" s="20" t="s">
        <v>85</v>
      </c>
    </row>
    <row r="189" s="2" customFormat="1">
      <c r="A189" s="39"/>
      <c r="B189" s="40"/>
      <c r="C189" s="39"/>
      <c r="D189" s="179" t="s">
        <v>331</v>
      </c>
      <c r="E189" s="39"/>
      <c r="F189" s="184" t="s">
        <v>714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331</v>
      </c>
      <c r="AU189" s="20" t="s">
        <v>85</v>
      </c>
    </row>
    <row r="190" s="13" customFormat="1">
      <c r="A190" s="13"/>
      <c r="B190" s="185"/>
      <c r="C190" s="13"/>
      <c r="D190" s="179" t="s">
        <v>137</v>
      </c>
      <c r="E190" s="186" t="s">
        <v>3</v>
      </c>
      <c r="F190" s="187" t="s">
        <v>722</v>
      </c>
      <c r="G190" s="13"/>
      <c r="H190" s="188">
        <v>1</v>
      </c>
      <c r="I190" s="189"/>
      <c r="J190" s="13"/>
      <c r="K190" s="13"/>
      <c r="L190" s="185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137</v>
      </c>
      <c r="AU190" s="186" t="s">
        <v>85</v>
      </c>
      <c r="AV190" s="13" t="s">
        <v>85</v>
      </c>
      <c r="AW190" s="13" t="s">
        <v>38</v>
      </c>
      <c r="AX190" s="13" t="s">
        <v>75</v>
      </c>
      <c r="AY190" s="186" t="s">
        <v>125</v>
      </c>
    </row>
    <row r="191" s="13" customFormat="1">
      <c r="A191" s="13"/>
      <c r="B191" s="185"/>
      <c r="C191" s="13"/>
      <c r="D191" s="179" t="s">
        <v>137</v>
      </c>
      <c r="E191" s="186" t="s">
        <v>3</v>
      </c>
      <c r="F191" s="187" t="s">
        <v>723</v>
      </c>
      <c r="G191" s="13"/>
      <c r="H191" s="188">
        <v>1</v>
      </c>
      <c r="I191" s="189"/>
      <c r="J191" s="13"/>
      <c r="K191" s="13"/>
      <c r="L191" s="185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137</v>
      </c>
      <c r="AU191" s="186" t="s">
        <v>85</v>
      </c>
      <c r="AV191" s="13" t="s">
        <v>85</v>
      </c>
      <c r="AW191" s="13" t="s">
        <v>38</v>
      </c>
      <c r="AX191" s="13" t="s">
        <v>75</v>
      </c>
      <c r="AY191" s="186" t="s">
        <v>125</v>
      </c>
    </row>
    <row r="192" s="13" customFormat="1">
      <c r="A192" s="13"/>
      <c r="B192" s="185"/>
      <c r="C192" s="13"/>
      <c r="D192" s="179" t="s">
        <v>137</v>
      </c>
      <c r="E192" s="186" t="s">
        <v>3</v>
      </c>
      <c r="F192" s="187" t="s">
        <v>724</v>
      </c>
      <c r="G192" s="13"/>
      <c r="H192" s="188">
        <v>1</v>
      </c>
      <c r="I192" s="189"/>
      <c r="J192" s="13"/>
      <c r="K192" s="13"/>
      <c r="L192" s="185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137</v>
      </c>
      <c r="AU192" s="186" t="s">
        <v>85</v>
      </c>
      <c r="AV192" s="13" t="s">
        <v>85</v>
      </c>
      <c r="AW192" s="13" t="s">
        <v>38</v>
      </c>
      <c r="AX192" s="13" t="s">
        <v>75</v>
      </c>
      <c r="AY192" s="186" t="s">
        <v>125</v>
      </c>
    </row>
    <row r="193" s="13" customFormat="1">
      <c r="A193" s="13"/>
      <c r="B193" s="185"/>
      <c r="C193" s="13"/>
      <c r="D193" s="179" t="s">
        <v>137</v>
      </c>
      <c r="E193" s="186" t="s">
        <v>3</v>
      </c>
      <c r="F193" s="187" t="s">
        <v>725</v>
      </c>
      <c r="G193" s="13"/>
      <c r="H193" s="188">
        <v>1</v>
      </c>
      <c r="I193" s="189"/>
      <c r="J193" s="13"/>
      <c r="K193" s="13"/>
      <c r="L193" s="185"/>
      <c r="M193" s="190"/>
      <c r="N193" s="191"/>
      <c r="O193" s="191"/>
      <c r="P193" s="191"/>
      <c r="Q193" s="191"/>
      <c r="R193" s="191"/>
      <c r="S193" s="191"/>
      <c r="T193" s="19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137</v>
      </c>
      <c r="AU193" s="186" t="s">
        <v>85</v>
      </c>
      <c r="AV193" s="13" t="s">
        <v>85</v>
      </c>
      <c r="AW193" s="13" t="s">
        <v>38</v>
      </c>
      <c r="AX193" s="13" t="s">
        <v>75</v>
      </c>
      <c r="AY193" s="186" t="s">
        <v>125</v>
      </c>
    </row>
    <row r="194" s="13" customFormat="1">
      <c r="A194" s="13"/>
      <c r="B194" s="185"/>
      <c r="C194" s="13"/>
      <c r="D194" s="179" t="s">
        <v>137</v>
      </c>
      <c r="E194" s="186" t="s">
        <v>3</v>
      </c>
      <c r="F194" s="187" t="s">
        <v>726</v>
      </c>
      <c r="G194" s="13"/>
      <c r="H194" s="188">
        <v>1</v>
      </c>
      <c r="I194" s="189"/>
      <c r="J194" s="13"/>
      <c r="K194" s="13"/>
      <c r="L194" s="185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137</v>
      </c>
      <c r="AU194" s="186" t="s">
        <v>85</v>
      </c>
      <c r="AV194" s="13" t="s">
        <v>85</v>
      </c>
      <c r="AW194" s="13" t="s">
        <v>38</v>
      </c>
      <c r="AX194" s="13" t="s">
        <v>75</v>
      </c>
      <c r="AY194" s="186" t="s">
        <v>125</v>
      </c>
    </row>
    <row r="195" s="13" customFormat="1">
      <c r="A195" s="13"/>
      <c r="B195" s="185"/>
      <c r="C195" s="13"/>
      <c r="D195" s="179" t="s">
        <v>137</v>
      </c>
      <c r="E195" s="186" t="s">
        <v>3</v>
      </c>
      <c r="F195" s="187" t="s">
        <v>727</v>
      </c>
      <c r="G195" s="13"/>
      <c r="H195" s="188">
        <v>1</v>
      </c>
      <c r="I195" s="189"/>
      <c r="J195" s="13"/>
      <c r="K195" s="13"/>
      <c r="L195" s="185"/>
      <c r="M195" s="190"/>
      <c r="N195" s="191"/>
      <c r="O195" s="191"/>
      <c r="P195" s="191"/>
      <c r="Q195" s="191"/>
      <c r="R195" s="191"/>
      <c r="S195" s="191"/>
      <c r="T195" s="19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137</v>
      </c>
      <c r="AU195" s="186" t="s">
        <v>85</v>
      </c>
      <c r="AV195" s="13" t="s">
        <v>85</v>
      </c>
      <c r="AW195" s="13" t="s">
        <v>38</v>
      </c>
      <c r="AX195" s="13" t="s">
        <v>75</v>
      </c>
      <c r="AY195" s="186" t="s">
        <v>125</v>
      </c>
    </row>
    <row r="196" s="13" customFormat="1">
      <c r="A196" s="13"/>
      <c r="B196" s="185"/>
      <c r="C196" s="13"/>
      <c r="D196" s="179" t="s">
        <v>137</v>
      </c>
      <c r="E196" s="186" t="s">
        <v>3</v>
      </c>
      <c r="F196" s="187" t="s">
        <v>728</v>
      </c>
      <c r="G196" s="13"/>
      <c r="H196" s="188">
        <v>1</v>
      </c>
      <c r="I196" s="189"/>
      <c r="J196" s="13"/>
      <c r="K196" s="13"/>
      <c r="L196" s="185"/>
      <c r="M196" s="190"/>
      <c r="N196" s="191"/>
      <c r="O196" s="191"/>
      <c r="P196" s="191"/>
      <c r="Q196" s="191"/>
      <c r="R196" s="191"/>
      <c r="S196" s="191"/>
      <c r="T196" s="19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6" t="s">
        <v>137</v>
      </c>
      <c r="AU196" s="186" t="s">
        <v>85</v>
      </c>
      <c r="AV196" s="13" t="s">
        <v>85</v>
      </c>
      <c r="AW196" s="13" t="s">
        <v>38</v>
      </c>
      <c r="AX196" s="13" t="s">
        <v>75</v>
      </c>
      <c r="AY196" s="186" t="s">
        <v>125</v>
      </c>
    </row>
    <row r="197" s="13" customFormat="1">
      <c r="A197" s="13"/>
      <c r="B197" s="185"/>
      <c r="C197" s="13"/>
      <c r="D197" s="179" t="s">
        <v>137</v>
      </c>
      <c r="E197" s="186" t="s">
        <v>3</v>
      </c>
      <c r="F197" s="187" t="s">
        <v>729</v>
      </c>
      <c r="G197" s="13"/>
      <c r="H197" s="188">
        <v>1</v>
      </c>
      <c r="I197" s="189"/>
      <c r="J197" s="13"/>
      <c r="K197" s="13"/>
      <c r="L197" s="185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137</v>
      </c>
      <c r="AU197" s="186" t="s">
        <v>85</v>
      </c>
      <c r="AV197" s="13" t="s">
        <v>85</v>
      </c>
      <c r="AW197" s="13" t="s">
        <v>38</v>
      </c>
      <c r="AX197" s="13" t="s">
        <v>75</v>
      </c>
      <c r="AY197" s="186" t="s">
        <v>125</v>
      </c>
    </row>
    <row r="198" s="13" customFormat="1">
      <c r="A198" s="13"/>
      <c r="B198" s="185"/>
      <c r="C198" s="13"/>
      <c r="D198" s="179" t="s">
        <v>137</v>
      </c>
      <c r="E198" s="186" t="s">
        <v>3</v>
      </c>
      <c r="F198" s="187" t="s">
        <v>730</v>
      </c>
      <c r="G198" s="13"/>
      <c r="H198" s="188">
        <v>1</v>
      </c>
      <c r="I198" s="189"/>
      <c r="J198" s="13"/>
      <c r="K198" s="13"/>
      <c r="L198" s="185"/>
      <c r="M198" s="190"/>
      <c r="N198" s="191"/>
      <c r="O198" s="191"/>
      <c r="P198" s="191"/>
      <c r="Q198" s="191"/>
      <c r="R198" s="191"/>
      <c r="S198" s="191"/>
      <c r="T198" s="19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137</v>
      </c>
      <c r="AU198" s="186" t="s">
        <v>85</v>
      </c>
      <c r="AV198" s="13" t="s">
        <v>85</v>
      </c>
      <c r="AW198" s="13" t="s">
        <v>38</v>
      </c>
      <c r="AX198" s="13" t="s">
        <v>75</v>
      </c>
      <c r="AY198" s="186" t="s">
        <v>125</v>
      </c>
    </row>
    <row r="199" s="13" customFormat="1">
      <c r="A199" s="13"/>
      <c r="B199" s="185"/>
      <c r="C199" s="13"/>
      <c r="D199" s="179" t="s">
        <v>137</v>
      </c>
      <c r="E199" s="186" t="s">
        <v>3</v>
      </c>
      <c r="F199" s="187" t="s">
        <v>731</v>
      </c>
      <c r="G199" s="13"/>
      <c r="H199" s="188">
        <v>1</v>
      </c>
      <c r="I199" s="189"/>
      <c r="J199" s="13"/>
      <c r="K199" s="13"/>
      <c r="L199" s="185"/>
      <c r="M199" s="190"/>
      <c r="N199" s="191"/>
      <c r="O199" s="191"/>
      <c r="P199" s="191"/>
      <c r="Q199" s="191"/>
      <c r="R199" s="191"/>
      <c r="S199" s="191"/>
      <c r="T199" s="19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137</v>
      </c>
      <c r="AU199" s="186" t="s">
        <v>85</v>
      </c>
      <c r="AV199" s="13" t="s">
        <v>85</v>
      </c>
      <c r="AW199" s="13" t="s">
        <v>38</v>
      </c>
      <c r="AX199" s="13" t="s">
        <v>75</v>
      </c>
      <c r="AY199" s="186" t="s">
        <v>125</v>
      </c>
    </row>
    <row r="200" s="13" customFormat="1">
      <c r="A200" s="13"/>
      <c r="B200" s="185"/>
      <c r="C200" s="13"/>
      <c r="D200" s="179" t="s">
        <v>137</v>
      </c>
      <c r="E200" s="186" t="s">
        <v>3</v>
      </c>
      <c r="F200" s="187" t="s">
        <v>732</v>
      </c>
      <c r="G200" s="13"/>
      <c r="H200" s="188">
        <v>1</v>
      </c>
      <c r="I200" s="189"/>
      <c r="J200" s="13"/>
      <c r="K200" s="13"/>
      <c r="L200" s="185"/>
      <c r="M200" s="190"/>
      <c r="N200" s="191"/>
      <c r="O200" s="191"/>
      <c r="P200" s="191"/>
      <c r="Q200" s="191"/>
      <c r="R200" s="191"/>
      <c r="S200" s="191"/>
      <c r="T200" s="19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6" t="s">
        <v>137</v>
      </c>
      <c r="AU200" s="186" t="s">
        <v>85</v>
      </c>
      <c r="AV200" s="13" t="s">
        <v>85</v>
      </c>
      <c r="AW200" s="13" t="s">
        <v>38</v>
      </c>
      <c r="AX200" s="13" t="s">
        <v>75</v>
      </c>
      <c r="AY200" s="186" t="s">
        <v>125</v>
      </c>
    </row>
    <row r="201" s="14" customFormat="1">
      <c r="A201" s="14"/>
      <c r="B201" s="193"/>
      <c r="C201" s="14"/>
      <c r="D201" s="179" t="s">
        <v>137</v>
      </c>
      <c r="E201" s="194" t="s">
        <v>3</v>
      </c>
      <c r="F201" s="195" t="s">
        <v>157</v>
      </c>
      <c r="G201" s="14"/>
      <c r="H201" s="196">
        <v>11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137</v>
      </c>
      <c r="AU201" s="194" t="s">
        <v>85</v>
      </c>
      <c r="AV201" s="14" t="s">
        <v>132</v>
      </c>
      <c r="AW201" s="14" t="s">
        <v>38</v>
      </c>
      <c r="AX201" s="14" t="s">
        <v>83</v>
      </c>
      <c r="AY201" s="194" t="s">
        <v>125</v>
      </c>
    </row>
    <row r="202" s="2" customFormat="1" ht="16.5" customHeight="1">
      <c r="A202" s="39"/>
      <c r="B202" s="165"/>
      <c r="C202" s="166" t="s">
        <v>236</v>
      </c>
      <c r="D202" s="166" t="s">
        <v>127</v>
      </c>
      <c r="E202" s="167" t="s">
        <v>733</v>
      </c>
      <c r="F202" s="168" t="s">
        <v>734</v>
      </c>
      <c r="G202" s="169" t="s">
        <v>444</v>
      </c>
      <c r="H202" s="170">
        <v>6</v>
      </c>
      <c r="I202" s="171"/>
      <c r="J202" s="172">
        <f>ROUND(I202*H202,2)</f>
        <v>0</v>
      </c>
      <c r="K202" s="168" t="s">
        <v>131</v>
      </c>
      <c r="L202" s="40"/>
      <c r="M202" s="173" t="s">
        <v>3</v>
      </c>
      <c r="N202" s="174" t="s">
        <v>46</v>
      </c>
      <c r="O202" s="73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77" t="s">
        <v>132</v>
      </c>
      <c r="AT202" s="177" t="s">
        <v>127</v>
      </c>
      <c r="AU202" s="177" t="s">
        <v>85</v>
      </c>
      <c r="AY202" s="20" t="s">
        <v>125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20" t="s">
        <v>83</v>
      </c>
      <c r="BK202" s="178">
        <f>ROUND(I202*H202,2)</f>
        <v>0</v>
      </c>
      <c r="BL202" s="20" t="s">
        <v>132</v>
      </c>
      <c r="BM202" s="177" t="s">
        <v>735</v>
      </c>
    </row>
    <row r="203" s="2" customFormat="1">
      <c r="A203" s="39"/>
      <c r="B203" s="40"/>
      <c r="C203" s="39"/>
      <c r="D203" s="179" t="s">
        <v>134</v>
      </c>
      <c r="E203" s="39"/>
      <c r="F203" s="180" t="s">
        <v>734</v>
      </c>
      <c r="G203" s="39"/>
      <c r="H203" s="39"/>
      <c r="I203" s="181"/>
      <c r="J203" s="39"/>
      <c r="K203" s="39"/>
      <c r="L203" s="40"/>
      <c r="M203" s="182"/>
      <c r="N203" s="183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134</v>
      </c>
      <c r="AU203" s="20" t="s">
        <v>85</v>
      </c>
    </row>
    <row r="204" s="2" customFormat="1">
      <c r="A204" s="39"/>
      <c r="B204" s="40"/>
      <c r="C204" s="39"/>
      <c r="D204" s="179" t="s">
        <v>135</v>
      </c>
      <c r="E204" s="39"/>
      <c r="F204" s="184" t="s">
        <v>713</v>
      </c>
      <c r="G204" s="39"/>
      <c r="H204" s="39"/>
      <c r="I204" s="181"/>
      <c r="J204" s="39"/>
      <c r="K204" s="39"/>
      <c r="L204" s="40"/>
      <c r="M204" s="182"/>
      <c r="N204" s="183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135</v>
      </c>
      <c r="AU204" s="20" t="s">
        <v>85</v>
      </c>
    </row>
    <row r="205" s="2" customFormat="1">
      <c r="A205" s="39"/>
      <c r="B205" s="40"/>
      <c r="C205" s="39"/>
      <c r="D205" s="179" t="s">
        <v>331</v>
      </c>
      <c r="E205" s="39"/>
      <c r="F205" s="184" t="s">
        <v>714</v>
      </c>
      <c r="G205" s="39"/>
      <c r="H205" s="39"/>
      <c r="I205" s="181"/>
      <c r="J205" s="39"/>
      <c r="K205" s="39"/>
      <c r="L205" s="40"/>
      <c r="M205" s="182"/>
      <c r="N205" s="18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331</v>
      </c>
      <c r="AU205" s="20" t="s">
        <v>85</v>
      </c>
    </row>
    <row r="206" s="13" customFormat="1">
      <c r="A206" s="13"/>
      <c r="B206" s="185"/>
      <c r="C206" s="13"/>
      <c r="D206" s="179" t="s">
        <v>137</v>
      </c>
      <c r="E206" s="186" t="s">
        <v>3</v>
      </c>
      <c r="F206" s="187" t="s">
        <v>736</v>
      </c>
      <c r="G206" s="13"/>
      <c r="H206" s="188">
        <v>1</v>
      </c>
      <c r="I206" s="189"/>
      <c r="J206" s="13"/>
      <c r="K206" s="13"/>
      <c r="L206" s="185"/>
      <c r="M206" s="190"/>
      <c r="N206" s="191"/>
      <c r="O206" s="191"/>
      <c r="P206" s="191"/>
      <c r="Q206" s="191"/>
      <c r="R206" s="191"/>
      <c r="S206" s="191"/>
      <c r="T206" s="19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137</v>
      </c>
      <c r="AU206" s="186" t="s">
        <v>85</v>
      </c>
      <c r="AV206" s="13" t="s">
        <v>85</v>
      </c>
      <c r="AW206" s="13" t="s">
        <v>38</v>
      </c>
      <c r="AX206" s="13" t="s">
        <v>75</v>
      </c>
      <c r="AY206" s="186" t="s">
        <v>125</v>
      </c>
    </row>
    <row r="207" s="13" customFormat="1">
      <c r="A207" s="13"/>
      <c r="B207" s="185"/>
      <c r="C207" s="13"/>
      <c r="D207" s="179" t="s">
        <v>137</v>
      </c>
      <c r="E207" s="186" t="s">
        <v>3</v>
      </c>
      <c r="F207" s="187" t="s">
        <v>737</v>
      </c>
      <c r="G207" s="13"/>
      <c r="H207" s="188">
        <v>1</v>
      </c>
      <c r="I207" s="189"/>
      <c r="J207" s="13"/>
      <c r="K207" s="13"/>
      <c r="L207" s="185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137</v>
      </c>
      <c r="AU207" s="186" t="s">
        <v>85</v>
      </c>
      <c r="AV207" s="13" t="s">
        <v>85</v>
      </c>
      <c r="AW207" s="13" t="s">
        <v>38</v>
      </c>
      <c r="AX207" s="13" t="s">
        <v>75</v>
      </c>
      <c r="AY207" s="186" t="s">
        <v>125</v>
      </c>
    </row>
    <row r="208" s="13" customFormat="1">
      <c r="A208" s="13"/>
      <c r="B208" s="185"/>
      <c r="C208" s="13"/>
      <c r="D208" s="179" t="s">
        <v>137</v>
      </c>
      <c r="E208" s="186" t="s">
        <v>3</v>
      </c>
      <c r="F208" s="187" t="s">
        <v>738</v>
      </c>
      <c r="G208" s="13"/>
      <c r="H208" s="188">
        <v>1</v>
      </c>
      <c r="I208" s="189"/>
      <c r="J208" s="13"/>
      <c r="K208" s="13"/>
      <c r="L208" s="185"/>
      <c r="M208" s="190"/>
      <c r="N208" s="191"/>
      <c r="O208" s="191"/>
      <c r="P208" s="191"/>
      <c r="Q208" s="191"/>
      <c r="R208" s="191"/>
      <c r="S208" s="191"/>
      <c r="T208" s="19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137</v>
      </c>
      <c r="AU208" s="186" t="s">
        <v>85</v>
      </c>
      <c r="AV208" s="13" t="s">
        <v>85</v>
      </c>
      <c r="AW208" s="13" t="s">
        <v>38</v>
      </c>
      <c r="AX208" s="13" t="s">
        <v>75</v>
      </c>
      <c r="AY208" s="186" t="s">
        <v>125</v>
      </c>
    </row>
    <row r="209" s="13" customFormat="1">
      <c r="A209" s="13"/>
      <c r="B209" s="185"/>
      <c r="C209" s="13"/>
      <c r="D209" s="179" t="s">
        <v>137</v>
      </c>
      <c r="E209" s="186" t="s">
        <v>3</v>
      </c>
      <c r="F209" s="187" t="s">
        <v>739</v>
      </c>
      <c r="G209" s="13"/>
      <c r="H209" s="188">
        <v>1</v>
      </c>
      <c r="I209" s="189"/>
      <c r="J209" s="13"/>
      <c r="K209" s="13"/>
      <c r="L209" s="185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137</v>
      </c>
      <c r="AU209" s="186" t="s">
        <v>85</v>
      </c>
      <c r="AV209" s="13" t="s">
        <v>85</v>
      </c>
      <c r="AW209" s="13" t="s">
        <v>38</v>
      </c>
      <c r="AX209" s="13" t="s">
        <v>75</v>
      </c>
      <c r="AY209" s="186" t="s">
        <v>125</v>
      </c>
    </row>
    <row r="210" s="13" customFormat="1">
      <c r="A210" s="13"/>
      <c r="B210" s="185"/>
      <c r="C210" s="13"/>
      <c r="D210" s="179" t="s">
        <v>137</v>
      </c>
      <c r="E210" s="186" t="s">
        <v>3</v>
      </c>
      <c r="F210" s="187" t="s">
        <v>740</v>
      </c>
      <c r="G210" s="13"/>
      <c r="H210" s="188">
        <v>1</v>
      </c>
      <c r="I210" s="189"/>
      <c r="J210" s="13"/>
      <c r="K210" s="13"/>
      <c r="L210" s="185"/>
      <c r="M210" s="190"/>
      <c r="N210" s="191"/>
      <c r="O210" s="191"/>
      <c r="P210" s="191"/>
      <c r="Q210" s="191"/>
      <c r="R210" s="191"/>
      <c r="S210" s="191"/>
      <c r="T210" s="19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6" t="s">
        <v>137</v>
      </c>
      <c r="AU210" s="186" t="s">
        <v>85</v>
      </c>
      <c r="AV210" s="13" t="s">
        <v>85</v>
      </c>
      <c r="AW210" s="13" t="s">
        <v>38</v>
      </c>
      <c r="AX210" s="13" t="s">
        <v>75</v>
      </c>
      <c r="AY210" s="186" t="s">
        <v>125</v>
      </c>
    </row>
    <row r="211" s="13" customFormat="1">
      <c r="A211" s="13"/>
      <c r="B211" s="185"/>
      <c r="C211" s="13"/>
      <c r="D211" s="179" t="s">
        <v>137</v>
      </c>
      <c r="E211" s="186" t="s">
        <v>3</v>
      </c>
      <c r="F211" s="187" t="s">
        <v>741</v>
      </c>
      <c r="G211" s="13"/>
      <c r="H211" s="188">
        <v>1</v>
      </c>
      <c r="I211" s="189"/>
      <c r="J211" s="13"/>
      <c r="K211" s="13"/>
      <c r="L211" s="185"/>
      <c r="M211" s="190"/>
      <c r="N211" s="191"/>
      <c r="O211" s="191"/>
      <c r="P211" s="191"/>
      <c r="Q211" s="191"/>
      <c r="R211" s="191"/>
      <c r="S211" s="191"/>
      <c r="T211" s="19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137</v>
      </c>
      <c r="AU211" s="186" t="s">
        <v>85</v>
      </c>
      <c r="AV211" s="13" t="s">
        <v>85</v>
      </c>
      <c r="AW211" s="13" t="s">
        <v>38</v>
      </c>
      <c r="AX211" s="13" t="s">
        <v>75</v>
      </c>
      <c r="AY211" s="186" t="s">
        <v>125</v>
      </c>
    </row>
    <row r="212" s="14" customFormat="1">
      <c r="A212" s="14"/>
      <c r="B212" s="193"/>
      <c r="C212" s="14"/>
      <c r="D212" s="179" t="s">
        <v>137</v>
      </c>
      <c r="E212" s="194" t="s">
        <v>3</v>
      </c>
      <c r="F212" s="195" t="s">
        <v>157</v>
      </c>
      <c r="G212" s="14"/>
      <c r="H212" s="196">
        <v>6</v>
      </c>
      <c r="I212" s="197"/>
      <c r="J212" s="14"/>
      <c r="K212" s="14"/>
      <c r="L212" s="193"/>
      <c r="M212" s="198"/>
      <c r="N212" s="199"/>
      <c r="O212" s="199"/>
      <c r="P212" s="199"/>
      <c r="Q212" s="199"/>
      <c r="R212" s="199"/>
      <c r="S212" s="199"/>
      <c r="T212" s="20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4" t="s">
        <v>137</v>
      </c>
      <c r="AU212" s="194" t="s">
        <v>85</v>
      </c>
      <c r="AV212" s="14" t="s">
        <v>132</v>
      </c>
      <c r="AW212" s="14" t="s">
        <v>38</v>
      </c>
      <c r="AX212" s="14" t="s">
        <v>83</v>
      </c>
      <c r="AY212" s="194" t="s">
        <v>125</v>
      </c>
    </row>
    <row r="213" s="2" customFormat="1" ht="16.5" customHeight="1">
      <c r="A213" s="39"/>
      <c r="B213" s="165"/>
      <c r="C213" s="166" t="s">
        <v>242</v>
      </c>
      <c r="D213" s="166" t="s">
        <v>127</v>
      </c>
      <c r="E213" s="167" t="s">
        <v>742</v>
      </c>
      <c r="F213" s="168" t="s">
        <v>743</v>
      </c>
      <c r="G213" s="169" t="s">
        <v>444</v>
      </c>
      <c r="H213" s="170">
        <v>4</v>
      </c>
      <c r="I213" s="171"/>
      <c r="J213" s="172">
        <f>ROUND(I213*H213,2)</f>
        <v>0</v>
      </c>
      <c r="K213" s="168" t="s">
        <v>131</v>
      </c>
      <c r="L213" s="40"/>
      <c r="M213" s="173" t="s">
        <v>3</v>
      </c>
      <c r="N213" s="174" t="s">
        <v>46</v>
      </c>
      <c r="O213" s="73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7" t="s">
        <v>132</v>
      </c>
      <c r="AT213" s="177" t="s">
        <v>127</v>
      </c>
      <c r="AU213" s="177" t="s">
        <v>85</v>
      </c>
      <c r="AY213" s="20" t="s">
        <v>125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20" t="s">
        <v>83</v>
      </c>
      <c r="BK213" s="178">
        <f>ROUND(I213*H213,2)</f>
        <v>0</v>
      </c>
      <c r="BL213" s="20" t="s">
        <v>132</v>
      </c>
      <c r="BM213" s="177" t="s">
        <v>744</v>
      </c>
    </row>
    <row r="214" s="2" customFormat="1">
      <c r="A214" s="39"/>
      <c r="B214" s="40"/>
      <c r="C214" s="39"/>
      <c r="D214" s="179" t="s">
        <v>134</v>
      </c>
      <c r="E214" s="39"/>
      <c r="F214" s="180" t="s">
        <v>743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134</v>
      </c>
      <c r="AU214" s="20" t="s">
        <v>85</v>
      </c>
    </row>
    <row r="215" s="2" customFormat="1">
      <c r="A215" s="39"/>
      <c r="B215" s="40"/>
      <c r="C215" s="39"/>
      <c r="D215" s="179" t="s">
        <v>135</v>
      </c>
      <c r="E215" s="39"/>
      <c r="F215" s="184" t="s">
        <v>713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135</v>
      </c>
      <c r="AU215" s="20" t="s">
        <v>85</v>
      </c>
    </row>
    <row r="216" s="2" customFormat="1">
      <c r="A216" s="39"/>
      <c r="B216" s="40"/>
      <c r="C216" s="39"/>
      <c r="D216" s="179" t="s">
        <v>331</v>
      </c>
      <c r="E216" s="39"/>
      <c r="F216" s="184" t="s">
        <v>714</v>
      </c>
      <c r="G216" s="39"/>
      <c r="H216" s="39"/>
      <c r="I216" s="181"/>
      <c r="J216" s="39"/>
      <c r="K216" s="39"/>
      <c r="L216" s="40"/>
      <c r="M216" s="182"/>
      <c r="N216" s="183"/>
      <c r="O216" s="73"/>
      <c r="P216" s="73"/>
      <c r="Q216" s="73"/>
      <c r="R216" s="73"/>
      <c r="S216" s="73"/>
      <c r="T216" s="74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20" t="s">
        <v>331</v>
      </c>
      <c r="AU216" s="20" t="s">
        <v>85</v>
      </c>
    </row>
    <row r="217" s="13" customFormat="1">
      <c r="A217" s="13"/>
      <c r="B217" s="185"/>
      <c r="C217" s="13"/>
      <c r="D217" s="179" t="s">
        <v>137</v>
      </c>
      <c r="E217" s="186" t="s">
        <v>3</v>
      </c>
      <c r="F217" s="187" t="s">
        <v>745</v>
      </c>
      <c r="G217" s="13"/>
      <c r="H217" s="188">
        <v>1</v>
      </c>
      <c r="I217" s="189"/>
      <c r="J217" s="13"/>
      <c r="K217" s="13"/>
      <c r="L217" s="185"/>
      <c r="M217" s="190"/>
      <c r="N217" s="191"/>
      <c r="O217" s="191"/>
      <c r="P217" s="191"/>
      <c r="Q217" s="191"/>
      <c r="R217" s="191"/>
      <c r="S217" s="191"/>
      <c r="T217" s="19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6" t="s">
        <v>137</v>
      </c>
      <c r="AU217" s="186" t="s">
        <v>85</v>
      </c>
      <c r="AV217" s="13" t="s">
        <v>85</v>
      </c>
      <c r="AW217" s="13" t="s">
        <v>38</v>
      </c>
      <c r="AX217" s="13" t="s">
        <v>75</v>
      </c>
      <c r="AY217" s="186" t="s">
        <v>125</v>
      </c>
    </row>
    <row r="218" s="13" customFormat="1">
      <c r="A218" s="13"/>
      <c r="B218" s="185"/>
      <c r="C218" s="13"/>
      <c r="D218" s="179" t="s">
        <v>137</v>
      </c>
      <c r="E218" s="186" t="s">
        <v>3</v>
      </c>
      <c r="F218" s="187" t="s">
        <v>746</v>
      </c>
      <c r="G218" s="13"/>
      <c r="H218" s="188">
        <v>1</v>
      </c>
      <c r="I218" s="189"/>
      <c r="J218" s="13"/>
      <c r="K218" s="13"/>
      <c r="L218" s="185"/>
      <c r="M218" s="190"/>
      <c r="N218" s="191"/>
      <c r="O218" s="191"/>
      <c r="P218" s="191"/>
      <c r="Q218" s="191"/>
      <c r="R218" s="191"/>
      <c r="S218" s="191"/>
      <c r="T218" s="19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6" t="s">
        <v>137</v>
      </c>
      <c r="AU218" s="186" t="s">
        <v>85</v>
      </c>
      <c r="AV218" s="13" t="s">
        <v>85</v>
      </c>
      <c r="AW218" s="13" t="s">
        <v>38</v>
      </c>
      <c r="AX218" s="13" t="s">
        <v>75</v>
      </c>
      <c r="AY218" s="186" t="s">
        <v>125</v>
      </c>
    </row>
    <row r="219" s="13" customFormat="1">
      <c r="A219" s="13"/>
      <c r="B219" s="185"/>
      <c r="C219" s="13"/>
      <c r="D219" s="179" t="s">
        <v>137</v>
      </c>
      <c r="E219" s="186" t="s">
        <v>3</v>
      </c>
      <c r="F219" s="187" t="s">
        <v>747</v>
      </c>
      <c r="G219" s="13"/>
      <c r="H219" s="188">
        <v>1</v>
      </c>
      <c r="I219" s="189"/>
      <c r="J219" s="13"/>
      <c r="K219" s="13"/>
      <c r="L219" s="185"/>
      <c r="M219" s="190"/>
      <c r="N219" s="191"/>
      <c r="O219" s="191"/>
      <c r="P219" s="191"/>
      <c r="Q219" s="191"/>
      <c r="R219" s="191"/>
      <c r="S219" s="191"/>
      <c r="T219" s="19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6" t="s">
        <v>137</v>
      </c>
      <c r="AU219" s="186" t="s">
        <v>85</v>
      </c>
      <c r="AV219" s="13" t="s">
        <v>85</v>
      </c>
      <c r="AW219" s="13" t="s">
        <v>38</v>
      </c>
      <c r="AX219" s="13" t="s">
        <v>75</v>
      </c>
      <c r="AY219" s="186" t="s">
        <v>125</v>
      </c>
    </row>
    <row r="220" s="13" customFormat="1">
      <c r="A220" s="13"/>
      <c r="B220" s="185"/>
      <c r="C220" s="13"/>
      <c r="D220" s="179" t="s">
        <v>137</v>
      </c>
      <c r="E220" s="186" t="s">
        <v>3</v>
      </c>
      <c r="F220" s="187" t="s">
        <v>748</v>
      </c>
      <c r="G220" s="13"/>
      <c r="H220" s="188">
        <v>1</v>
      </c>
      <c r="I220" s="189"/>
      <c r="J220" s="13"/>
      <c r="K220" s="13"/>
      <c r="L220" s="185"/>
      <c r="M220" s="190"/>
      <c r="N220" s="191"/>
      <c r="O220" s="191"/>
      <c r="P220" s="191"/>
      <c r="Q220" s="191"/>
      <c r="R220" s="191"/>
      <c r="S220" s="191"/>
      <c r="T220" s="19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6" t="s">
        <v>137</v>
      </c>
      <c r="AU220" s="186" t="s">
        <v>85</v>
      </c>
      <c r="AV220" s="13" t="s">
        <v>85</v>
      </c>
      <c r="AW220" s="13" t="s">
        <v>38</v>
      </c>
      <c r="AX220" s="13" t="s">
        <v>75</v>
      </c>
      <c r="AY220" s="186" t="s">
        <v>125</v>
      </c>
    </row>
    <row r="221" s="14" customFormat="1">
      <c r="A221" s="14"/>
      <c r="B221" s="193"/>
      <c r="C221" s="14"/>
      <c r="D221" s="179" t="s">
        <v>137</v>
      </c>
      <c r="E221" s="194" t="s">
        <v>3</v>
      </c>
      <c r="F221" s="195" t="s">
        <v>157</v>
      </c>
      <c r="G221" s="14"/>
      <c r="H221" s="196">
        <v>4</v>
      </c>
      <c r="I221" s="197"/>
      <c r="J221" s="14"/>
      <c r="K221" s="14"/>
      <c r="L221" s="193"/>
      <c r="M221" s="198"/>
      <c r="N221" s="199"/>
      <c r="O221" s="199"/>
      <c r="P221" s="199"/>
      <c r="Q221" s="199"/>
      <c r="R221" s="199"/>
      <c r="S221" s="199"/>
      <c r="T221" s="20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4" t="s">
        <v>137</v>
      </c>
      <c r="AU221" s="194" t="s">
        <v>85</v>
      </c>
      <c r="AV221" s="14" t="s">
        <v>132</v>
      </c>
      <c r="AW221" s="14" t="s">
        <v>38</v>
      </c>
      <c r="AX221" s="14" t="s">
        <v>83</v>
      </c>
      <c r="AY221" s="194" t="s">
        <v>125</v>
      </c>
    </row>
    <row r="222" s="2" customFormat="1" ht="16.5" customHeight="1">
      <c r="A222" s="39"/>
      <c r="B222" s="165"/>
      <c r="C222" s="166" t="s">
        <v>250</v>
      </c>
      <c r="D222" s="166" t="s">
        <v>127</v>
      </c>
      <c r="E222" s="167" t="s">
        <v>749</v>
      </c>
      <c r="F222" s="168" t="s">
        <v>750</v>
      </c>
      <c r="G222" s="169" t="s">
        <v>444</v>
      </c>
      <c r="H222" s="170">
        <v>13</v>
      </c>
      <c r="I222" s="171"/>
      <c r="J222" s="172">
        <f>ROUND(I222*H222,2)</f>
        <v>0</v>
      </c>
      <c r="K222" s="168" t="s">
        <v>131</v>
      </c>
      <c r="L222" s="40"/>
      <c r="M222" s="173" t="s">
        <v>3</v>
      </c>
      <c r="N222" s="174" t="s">
        <v>46</v>
      </c>
      <c r="O222" s="73"/>
      <c r="P222" s="175">
        <f>O222*H222</f>
        <v>0</v>
      </c>
      <c r="Q222" s="175">
        <v>0</v>
      </c>
      <c r="R222" s="175">
        <f>Q222*H222</f>
        <v>0</v>
      </c>
      <c r="S222" s="175">
        <v>0</v>
      </c>
      <c r="T222" s="17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77" t="s">
        <v>132</v>
      </c>
      <c r="AT222" s="177" t="s">
        <v>127</v>
      </c>
      <c r="AU222" s="177" t="s">
        <v>85</v>
      </c>
      <c r="AY222" s="20" t="s">
        <v>125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20" t="s">
        <v>83</v>
      </c>
      <c r="BK222" s="178">
        <f>ROUND(I222*H222,2)</f>
        <v>0</v>
      </c>
      <c r="BL222" s="20" t="s">
        <v>132</v>
      </c>
      <c r="BM222" s="177" t="s">
        <v>751</v>
      </c>
    </row>
    <row r="223" s="2" customFormat="1">
      <c r="A223" s="39"/>
      <c r="B223" s="40"/>
      <c r="C223" s="39"/>
      <c r="D223" s="179" t="s">
        <v>134</v>
      </c>
      <c r="E223" s="39"/>
      <c r="F223" s="180" t="s">
        <v>750</v>
      </c>
      <c r="G223" s="39"/>
      <c r="H223" s="39"/>
      <c r="I223" s="181"/>
      <c r="J223" s="39"/>
      <c r="K223" s="39"/>
      <c r="L223" s="40"/>
      <c r="M223" s="182"/>
      <c r="N223" s="183"/>
      <c r="O223" s="73"/>
      <c r="P223" s="73"/>
      <c r="Q223" s="73"/>
      <c r="R223" s="73"/>
      <c r="S223" s="73"/>
      <c r="T223" s="74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20" t="s">
        <v>134</v>
      </c>
      <c r="AU223" s="20" t="s">
        <v>85</v>
      </c>
    </row>
    <row r="224" s="2" customFormat="1">
      <c r="A224" s="39"/>
      <c r="B224" s="40"/>
      <c r="C224" s="39"/>
      <c r="D224" s="179" t="s">
        <v>135</v>
      </c>
      <c r="E224" s="39"/>
      <c r="F224" s="184" t="s">
        <v>752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135</v>
      </c>
      <c r="AU224" s="20" t="s">
        <v>85</v>
      </c>
    </row>
    <row r="225" s="13" customFormat="1">
      <c r="A225" s="13"/>
      <c r="B225" s="185"/>
      <c r="C225" s="13"/>
      <c r="D225" s="179" t="s">
        <v>137</v>
      </c>
      <c r="E225" s="186" t="s">
        <v>3</v>
      </c>
      <c r="F225" s="187" t="s">
        <v>753</v>
      </c>
      <c r="G225" s="13"/>
      <c r="H225" s="188">
        <v>1</v>
      </c>
      <c r="I225" s="189"/>
      <c r="J225" s="13"/>
      <c r="K225" s="13"/>
      <c r="L225" s="185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137</v>
      </c>
      <c r="AU225" s="186" t="s">
        <v>85</v>
      </c>
      <c r="AV225" s="13" t="s">
        <v>85</v>
      </c>
      <c r="AW225" s="13" t="s">
        <v>38</v>
      </c>
      <c r="AX225" s="13" t="s">
        <v>75</v>
      </c>
      <c r="AY225" s="186" t="s">
        <v>125</v>
      </c>
    </row>
    <row r="226" s="13" customFormat="1">
      <c r="A226" s="13"/>
      <c r="B226" s="185"/>
      <c r="C226" s="13"/>
      <c r="D226" s="179" t="s">
        <v>137</v>
      </c>
      <c r="E226" s="186" t="s">
        <v>3</v>
      </c>
      <c r="F226" s="187" t="s">
        <v>754</v>
      </c>
      <c r="G226" s="13"/>
      <c r="H226" s="188">
        <v>1</v>
      </c>
      <c r="I226" s="189"/>
      <c r="J226" s="13"/>
      <c r="K226" s="13"/>
      <c r="L226" s="185"/>
      <c r="M226" s="190"/>
      <c r="N226" s="191"/>
      <c r="O226" s="191"/>
      <c r="P226" s="191"/>
      <c r="Q226" s="191"/>
      <c r="R226" s="191"/>
      <c r="S226" s="191"/>
      <c r="T226" s="19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137</v>
      </c>
      <c r="AU226" s="186" t="s">
        <v>85</v>
      </c>
      <c r="AV226" s="13" t="s">
        <v>85</v>
      </c>
      <c r="AW226" s="13" t="s">
        <v>38</v>
      </c>
      <c r="AX226" s="13" t="s">
        <v>75</v>
      </c>
      <c r="AY226" s="186" t="s">
        <v>125</v>
      </c>
    </row>
    <row r="227" s="13" customFormat="1">
      <c r="A227" s="13"/>
      <c r="B227" s="185"/>
      <c r="C227" s="13"/>
      <c r="D227" s="179" t="s">
        <v>137</v>
      </c>
      <c r="E227" s="186" t="s">
        <v>3</v>
      </c>
      <c r="F227" s="187" t="s">
        <v>755</v>
      </c>
      <c r="G227" s="13"/>
      <c r="H227" s="188">
        <v>1</v>
      </c>
      <c r="I227" s="189"/>
      <c r="J227" s="13"/>
      <c r="K227" s="13"/>
      <c r="L227" s="185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137</v>
      </c>
      <c r="AU227" s="186" t="s">
        <v>85</v>
      </c>
      <c r="AV227" s="13" t="s">
        <v>85</v>
      </c>
      <c r="AW227" s="13" t="s">
        <v>38</v>
      </c>
      <c r="AX227" s="13" t="s">
        <v>75</v>
      </c>
      <c r="AY227" s="186" t="s">
        <v>125</v>
      </c>
    </row>
    <row r="228" s="13" customFormat="1">
      <c r="A228" s="13"/>
      <c r="B228" s="185"/>
      <c r="C228" s="13"/>
      <c r="D228" s="179" t="s">
        <v>137</v>
      </c>
      <c r="E228" s="186" t="s">
        <v>3</v>
      </c>
      <c r="F228" s="187" t="s">
        <v>756</v>
      </c>
      <c r="G228" s="13"/>
      <c r="H228" s="188">
        <v>1</v>
      </c>
      <c r="I228" s="189"/>
      <c r="J228" s="13"/>
      <c r="K228" s="13"/>
      <c r="L228" s="185"/>
      <c r="M228" s="190"/>
      <c r="N228" s="191"/>
      <c r="O228" s="191"/>
      <c r="P228" s="191"/>
      <c r="Q228" s="191"/>
      <c r="R228" s="191"/>
      <c r="S228" s="191"/>
      <c r="T228" s="19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137</v>
      </c>
      <c r="AU228" s="186" t="s">
        <v>85</v>
      </c>
      <c r="AV228" s="13" t="s">
        <v>85</v>
      </c>
      <c r="AW228" s="13" t="s">
        <v>38</v>
      </c>
      <c r="AX228" s="13" t="s">
        <v>75</v>
      </c>
      <c r="AY228" s="186" t="s">
        <v>125</v>
      </c>
    </row>
    <row r="229" s="13" customFormat="1">
      <c r="A229" s="13"/>
      <c r="B229" s="185"/>
      <c r="C229" s="13"/>
      <c r="D229" s="179" t="s">
        <v>137</v>
      </c>
      <c r="E229" s="186" t="s">
        <v>3</v>
      </c>
      <c r="F229" s="187" t="s">
        <v>757</v>
      </c>
      <c r="G229" s="13"/>
      <c r="H229" s="188">
        <v>1</v>
      </c>
      <c r="I229" s="189"/>
      <c r="J229" s="13"/>
      <c r="K229" s="13"/>
      <c r="L229" s="185"/>
      <c r="M229" s="190"/>
      <c r="N229" s="191"/>
      <c r="O229" s="191"/>
      <c r="P229" s="191"/>
      <c r="Q229" s="191"/>
      <c r="R229" s="191"/>
      <c r="S229" s="191"/>
      <c r="T229" s="19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137</v>
      </c>
      <c r="AU229" s="186" t="s">
        <v>85</v>
      </c>
      <c r="AV229" s="13" t="s">
        <v>85</v>
      </c>
      <c r="AW229" s="13" t="s">
        <v>38</v>
      </c>
      <c r="AX229" s="13" t="s">
        <v>75</v>
      </c>
      <c r="AY229" s="186" t="s">
        <v>125</v>
      </c>
    </row>
    <row r="230" s="13" customFormat="1">
      <c r="A230" s="13"/>
      <c r="B230" s="185"/>
      <c r="C230" s="13"/>
      <c r="D230" s="179" t="s">
        <v>137</v>
      </c>
      <c r="E230" s="186" t="s">
        <v>3</v>
      </c>
      <c r="F230" s="187" t="s">
        <v>758</v>
      </c>
      <c r="G230" s="13"/>
      <c r="H230" s="188">
        <v>1</v>
      </c>
      <c r="I230" s="189"/>
      <c r="J230" s="13"/>
      <c r="K230" s="13"/>
      <c r="L230" s="185"/>
      <c r="M230" s="190"/>
      <c r="N230" s="191"/>
      <c r="O230" s="191"/>
      <c r="P230" s="191"/>
      <c r="Q230" s="191"/>
      <c r="R230" s="191"/>
      <c r="S230" s="191"/>
      <c r="T230" s="19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137</v>
      </c>
      <c r="AU230" s="186" t="s">
        <v>85</v>
      </c>
      <c r="AV230" s="13" t="s">
        <v>85</v>
      </c>
      <c r="AW230" s="13" t="s">
        <v>38</v>
      </c>
      <c r="AX230" s="13" t="s">
        <v>75</v>
      </c>
      <c r="AY230" s="186" t="s">
        <v>125</v>
      </c>
    </row>
    <row r="231" s="13" customFormat="1">
      <c r="A231" s="13"/>
      <c r="B231" s="185"/>
      <c r="C231" s="13"/>
      <c r="D231" s="179" t="s">
        <v>137</v>
      </c>
      <c r="E231" s="186" t="s">
        <v>3</v>
      </c>
      <c r="F231" s="187" t="s">
        <v>759</v>
      </c>
      <c r="G231" s="13"/>
      <c r="H231" s="188">
        <v>1</v>
      </c>
      <c r="I231" s="189"/>
      <c r="J231" s="13"/>
      <c r="K231" s="13"/>
      <c r="L231" s="185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137</v>
      </c>
      <c r="AU231" s="186" t="s">
        <v>85</v>
      </c>
      <c r="AV231" s="13" t="s">
        <v>85</v>
      </c>
      <c r="AW231" s="13" t="s">
        <v>38</v>
      </c>
      <c r="AX231" s="13" t="s">
        <v>75</v>
      </c>
      <c r="AY231" s="186" t="s">
        <v>125</v>
      </c>
    </row>
    <row r="232" s="13" customFormat="1">
      <c r="A232" s="13"/>
      <c r="B232" s="185"/>
      <c r="C232" s="13"/>
      <c r="D232" s="179" t="s">
        <v>137</v>
      </c>
      <c r="E232" s="186" t="s">
        <v>3</v>
      </c>
      <c r="F232" s="187" t="s">
        <v>760</v>
      </c>
      <c r="G232" s="13"/>
      <c r="H232" s="188">
        <v>1</v>
      </c>
      <c r="I232" s="189"/>
      <c r="J232" s="13"/>
      <c r="K232" s="13"/>
      <c r="L232" s="185"/>
      <c r="M232" s="190"/>
      <c r="N232" s="191"/>
      <c r="O232" s="191"/>
      <c r="P232" s="191"/>
      <c r="Q232" s="191"/>
      <c r="R232" s="191"/>
      <c r="S232" s="191"/>
      <c r="T232" s="19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6" t="s">
        <v>137</v>
      </c>
      <c r="AU232" s="186" t="s">
        <v>85</v>
      </c>
      <c r="AV232" s="13" t="s">
        <v>85</v>
      </c>
      <c r="AW232" s="13" t="s">
        <v>38</v>
      </c>
      <c r="AX232" s="13" t="s">
        <v>75</v>
      </c>
      <c r="AY232" s="186" t="s">
        <v>125</v>
      </c>
    </row>
    <row r="233" s="13" customFormat="1">
      <c r="A233" s="13"/>
      <c r="B233" s="185"/>
      <c r="C233" s="13"/>
      <c r="D233" s="179" t="s">
        <v>137</v>
      </c>
      <c r="E233" s="186" t="s">
        <v>3</v>
      </c>
      <c r="F233" s="187" t="s">
        <v>761</v>
      </c>
      <c r="G233" s="13"/>
      <c r="H233" s="188">
        <v>1</v>
      </c>
      <c r="I233" s="189"/>
      <c r="J233" s="13"/>
      <c r="K233" s="13"/>
      <c r="L233" s="185"/>
      <c r="M233" s="190"/>
      <c r="N233" s="191"/>
      <c r="O233" s="191"/>
      <c r="P233" s="191"/>
      <c r="Q233" s="191"/>
      <c r="R233" s="191"/>
      <c r="S233" s="191"/>
      <c r="T233" s="19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137</v>
      </c>
      <c r="AU233" s="186" t="s">
        <v>85</v>
      </c>
      <c r="AV233" s="13" t="s">
        <v>85</v>
      </c>
      <c r="AW233" s="13" t="s">
        <v>38</v>
      </c>
      <c r="AX233" s="13" t="s">
        <v>75</v>
      </c>
      <c r="AY233" s="186" t="s">
        <v>125</v>
      </c>
    </row>
    <row r="234" s="13" customFormat="1">
      <c r="A234" s="13"/>
      <c r="B234" s="185"/>
      <c r="C234" s="13"/>
      <c r="D234" s="179" t="s">
        <v>137</v>
      </c>
      <c r="E234" s="186" t="s">
        <v>3</v>
      </c>
      <c r="F234" s="187" t="s">
        <v>762</v>
      </c>
      <c r="G234" s="13"/>
      <c r="H234" s="188">
        <v>1</v>
      </c>
      <c r="I234" s="189"/>
      <c r="J234" s="13"/>
      <c r="K234" s="13"/>
      <c r="L234" s="185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137</v>
      </c>
      <c r="AU234" s="186" t="s">
        <v>85</v>
      </c>
      <c r="AV234" s="13" t="s">
        <v>85</v>
      </c>
      <c r="AW234" s="13" t="s">
        <v>38</v>
      </c>
      <c r="AX234" s="13" t="s">
        <v>75</v>
      </c>
      <c r="AY234" s="186" t="s">
        <v>125</v>
      </c>
    </row>
    <row r="235" s="13" customFormat="1">
      <c r="A235" s="13"/>
      <c r="B235" s="185"/>
      <c r="C235" s="13"/>
      <c r="D235" s="179" t="s">
        <v>137</v>
      </c>
      <c r="E235" s="186" t="s">
        <v>3</v>
      </c>
      <c r="F235" s="187" t="s">
        <v>763</v>
      </c>
      <c r="G235" s="13"/>
      <c r="H235" s="188">
        <v>1</v>
      </c>
      <c r="I235" s="189"/>
      <c r="J235" s="13"/>
      <c r="K235" s="13"/>
      <c r="L235" s="185"/>
      <c r="M235" s="190"/>
      <c r="N235" s="191"/>
      <c r="O235" s="191"/>
      <c r="P235" s="191"/>
      <c r="Q235" s="191"/>
      <c r="R235" s="191"/>
      <c r="S235" s="191"/>
      <c r="T235" s="19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6" t="s">
        <v>137</v>
      </c>
      <c r="AU235" s="186" t="s">
        <v>85</v>
      </c>
      <c r="AV235" s="13" t="s">
        <v>85</v>
      </c>
      <c r="AW235" s="13" t="s">
        <v>38</v>
      </c>
      <c r="AX235" s="13" t="s">
        <v>75</v>
      </c>
      <c r="AY235" s="186" t="s">
        <v>125</v>
      </c>
    </row>
    <row r="236" s="13" customFormat="1">
      <c r="A236" s="13"/>
      <c r="B236" s="185"/>
      <c r="C236" s="13"/>
      <c r="D236" s="179" t="s">
        <v>137</v>
      </c>
      <c r="E236" s="186" t="s">
        <v>3</v>
      </c>
      <c r="F236" s="187" t="s">
        <v>764</v>
      </c>
      <c r="G236" s="13"/>
      <c r="H236" s="188">
        <v>1</v>
      </c>
      <c r="I236" s="189"/>
      <c r="J236" s="13"/>
      <c r="K236" s="13"/>
      <c r="L236" s="185"/>
      <c r="M236" s="190"/>
      <c r="N236" s="191"/>
      <c r="O236" s="191"/>
      <c r="P236" s="191"/>
      <c r="Q236" s="191"/>
      <c r="R236" s="191"/>
      <c r="S236" s="191"/>
      <c r="T236" s="19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6" t="s">
        <v>137</v>
      </c>
      <c r="AU236" s="186" t="s">
        <v>85</v>
      </c>
      <c r="AV236" s="13" t="s">
        <v>85</v>
      </c>
      <c r="AW236" s="13" t="s">
        <v>38</v>
      </c>
      <c r="AX236" s="13" t="s">
        <v>75</v>
      </c>
      <c r="AY236" s="186" t="s">
        <v>125</v>
      </c>
    </row>
    <row r="237" s="13" customFormat="1">
      <c r="A237" s="13"/>
      <c r="B237" s="185"/>
      <c r="C237" s="13"/>
      <c r="D237" s="179" t="s">
        <v>137</v>
      </c>
      <c r="E237" s="186" t="s">
        <v>3</v>
      </c>
      <c r="F237" s="187" t="s">
        <v>765</v>
      </c>
      <c r="G237" s="13"/>
      <c r="H237" s="188">
        <v>1</v>
      </c>
      <c r="I237" s="189"/>
      <c r="J237" s="13"/>
      <c r="K237" s="13"/>
      <c r="L237" s="185"/>
      <c r="M237" s="190"/>
      <c r="N237" s="191"/>
      <c r="O237" s="191"/>
      <c r="P237" s="191"/>
      <c r="Q237" s="191"/>
      <c r="R237" s="191"/>
      <c r="S237" s="191"/>
      <c r="T237" s="19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6" t="s">
        <v>137</v>
      </c>
      <c r="AU237" s="186" t="s">
        <v>85</v>
      </c>
      <c r="AV237" s="13" t="s">
        <v>85</v>
      </c>
      <c r="AW237" s="13" t="s">
        <v>38</v>
      </c>
      <c r="AX237" s="13" t="s">
        <v>75</v>
      </c>
      <c r="AY237" s="186" t="s">
        <v>125</v>
      </c>
    </row>
    <row r="238" s="14" customFormat="1">
      <c r="A238" s="14"/>
      <c r="B238" s="193"/>
      <c r="C238" s="14"/>
      <c r="D238" s="179" t="s">
        <v>137</v>
      </c>
      <c r="E238" s="194" t="s">
        <v>3</v>
      </c>
      <c r="F238" s="195" t="s">
        <v>157</v>
      </c>
      <c r="G238" s="14"/>
      <c r="H238" s="196">
        <v>13</v>
      </c>
      <c r="I238" s="197"/>
      <c r="J238" s="14"/>
      <c r="K238" s="14"/>
      <c r="L238" s="193"/>
      <c r="M238" s="198"/>
      <c r="N238" s="199"/>
      <c r="O238" s="199"/>
      <c r="P238" s="199"/>
      <c r="Q238" s="199"/>
      <c r="R238" s="199"/>
      <c r="S238" s="199"/>
      <c r="T238" s="20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4" t="s">
        <v>137</v>
      </c>
      <c r="AU238" s="194" t="s">
        <v>85</v>
      </c>
      <c r="AV238" s="14" t="s">
        <v>132</v>
      </c>
      <c r="AW238" s="14" t="s">
        <v>38</v>
      </c>
      <c r="AX238" s="14" t="s">
        <v>83</v>
      </c>
      <c r="AY238" s="194" t="s">
        <v>125</v>
      </c>
    </row>
    <row r="239" s="2" customFormat="1" ht="16.5" customHeight="1">
      <c r="A239" s="39"/>
      <c r="B239" s="165"/>
      <c r="C239" s="166" t="s">
        <v>256</v>
      </c>
      <c r="D239" s="166" t="s">
        <v>127</v>
      </c>
      <c r="E239" s="167" t="s">
        <v>766</v>
      </c>
      <c r="F239" s="168" t="s">
        <v>767</v>
      </c>
      <c r="G239" s="169" t="s">
        <v>444</v>
      </c>
      <c r="H239" s="170">
        <v>2</v>
      </c>
      <c r="I239" s="171"/>
      <c r="J239" s="172">
        <f>ROUND(I239*H239,2)</f>
        <v>0</v>
      </c>
      <c r="K239" s="168" t="s">
        <v>131</v>
      </c>
      <c r="L239" s="40"/>
      <c r="M239" s="173" t="s">
        <v>3</v>
      </c>
      <c r="N239" s="174" t="s">
        <v>46</v>
      </c>
      <c r="O239" s="73"/>
      <c r="P239" s="175">
        <f>O239*H239</f>
        <v>0</v>
      </c>
      <c r="Q239" s="175">
        <v>0</v>
      </c>
      <c r="R239" s="175">
        <f>Q239*H239</f>
        <v>0</v>
      </c>
      <c r="S239" s="175">
        <v>0</v>
      </c>
      <c r="T239" s="17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7" t="s">
        <v>132</v>
      </c>
      <c r="AT239" s="177" t="s">
        <v>127</v>
      </c>
      <c r="AU239" s="177" t="s">
        <v>85</v>
      </c>
      <c r="AY239" s="20" t="s">
        <v>125</v>
      </c>
      <c r="BE239" s="178">
        <f>IF(N239="základní",J239,0)</f>
        <v>0</v>
      </c>
      <c r="BF239" s="178">
        <f>IF(N239="snížená",J239,0)</f>
        <v>0</v>
      </c>
      <c r="BG239" s="178">
        <f>IF(N239="zákl. přenesená",J239,0)</f>
        <v>0</v>
      </c>
      <c r="BH239" s="178">
        <f>IF(N239="sníž. přenesená",J239,0)</f>
        <v>0</v>
      </c>
      <c r="BI239" s="178">
        <f>IF(N239="nulová",J239,0)</f>
        <v>0</v>
      </c>
      <c r="BJ239" s="20" t="s">
        <v>83</v>
      </c>
      <c r="BK239" s="178">
        <f>ROUND(I239*H239,2)</f>
        <v>0</v>
      </c>
      <c r="BL239" s="20" t="s">
        <v>132</v>
      </c>
      <c r="BM239" s="177" t="s">
        <v>768</v>
      </c>
    </row>
    <row r="240" s="2" customFormat="1">
      <c r="A240" s="39"/>
      <c r="B240" s="40"/>
      <c r="C240" s="39"/>
      <c r="D240" s="179" t="s">
        <v>134</v>
      </c>
      <c r="E240" s="39"/>
      <c r="F240" s="180" t="s">
        <v>767</v>
      </c>
      <c r="G240" s="39"/>
      <c r="H240" s="39"/>
      <c r="I240" s="181"/>
      <c r="J240" s="39"/>
      <c r="K240" s="39"/>
      <c r="L240" s="40"/>
      <c r="M240" s="182"/>
      <c r="N240" s="183"/>
      <c r="O240" s="73"/>
      <c r="P240" s="73"/>
      <c r="Q240" s="73"/>
      <c r="R240" s="73"/>
      <c r="S240" s="73"/>
      <c r="T240" s="74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20" t="s">
        <v>134</v>
      </c>
      <c r="AU240" s="20" t="s">
        <v>85</v>
      </c>
    </row>
    <row r="241" s="2" customFormat="1">
      <c r="A241" s="39"/>
      <c r="B241" s="40"/>
      <c r="C241" s="39"/>
      <c r="D241" s="179" t="s">
        <v>135</v>
      </c>
      <c r="E241" s="39"/>
      <c r="F241" s="184" t="s">
        <v>446</v>
      </c>
      <c r="G241" s="39"/>
      <c r="H241" s="39"/>
      <c r="I241" s="181"/>
      <c r="J241" s="39"/>
      <c r="K241" s="39"/>
      <c r="L241" s="40"/>
      <c r="M241" s="182"/>
      <c r="N241" s="183"/>
      <c r="O241" s="73"/>
      <c r="P241" s="73"/>
      <c r="Q241" s="73"/>
      <c r="R241" s="73"/>
      <c r="S241" s="73"/>
      <c r="T241" s="74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20" t="s">
        <v>135</v>
      </c>
      <c r="AU241" s="20" t="s">
        <v>85</v>
      </c>
    </row>
    <row r="242" s="13" customFormat="1">
      <c r="A242" s="13"/>
      <c r="B242" s="185"/>
      <c r="C242" s="13"/>
      <c r="D242" s="179" t="s">
        <v>137</v>
      </c>
      <c r="E242" s="186" t="s">
        <v>3</v>
      </c>
      <c r="F242" s="187" t="s">
        <v>769</v>
      </c>
      <c r="G242" s="13"/>
      <c r="H242" s="188">
        <v>1</v>
      </c>
      <c r="I242" s="189"/>
      <c r="J242" s="13"/>
      <c r="K242" s="13"/>
      <c r="L242" s="185"/>
      <c r="M242" s="190"/>
      <c r="N242" s="191"/>
      <c r="O242" s="191"/>
      <c r="P242" s="191"/>
      <c r="Q242" s="191"/>
      <c r="R242" s="191"/>
      <c r="S242" s="191"/>
      <c r="T242" s="19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6" t="s">
        <v>137</v>
      </c>
      <c r="AU242" s="186" t="s">
        <v>85</v>
      </c>
      <c r="AV242" s="13" t="s">
        <v>85</v>
      </c>
      <c r="AW242" s="13" t="s">
        <v>38</v>
      </c>
      <c r="AX242" s="13" t="s">
        <v>75</v>
      </c>
      <c r="AY242" s="186" t="s">
        <v>125</v>
      </c>
    </row>
    <row r="243" s="13" customFormat="1">
      <c r="A243" s="13"/>
      <c r="B243" s="185"/>
      <c r="C243" s="13"/>
      <c r="D243" s="179" t="s">
        <v>137</v>
      </c>
      <c r="E243" s="186" t="s">
        <v>3</v>
      </c>
      <c r="F243" s="187" t="s">
        <v>770</v>
      </c>
      <c r="G243" s="13"/>
      <c r="H243" s="188">
        <v>1</v>
      </c>
      <c r="I243" s="189"/>
      <c r="J243" s="13"/>
      <c r="K243" s="13"/>
      <c r="L243" s="185"/>
      <c r="M243" s="190"/>
      <c r="N243" s="191"/>
      <c r="O243" s="191"/>
      <c r="P243" s="191"/>
      <c r="Q243" s="191"/>
      <c r="R243" s="191"/>
      <c r="S243" s="191"/>
      <c r="T243" s="19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6" t="s">
        <v>137</v>
      </c>
      <c r="AU243" s="186" t="s">
        <v>85</v>
      </c>
      <c r="AV243" s="13" t="s">
        <v>85</v>
      </c>
      <c r="AW243" s="13" t="s">
        <v>38</v>
      </c>
      <c r="AX243" s="13" t="s">
        <v>75</v>
      </c>
      <c r="AY243" s="186" t="s">
        <v>125</v>
      </c>
    </row>
    <row r="244" s="14" customFormat="1">
      <c r="A244" s="14"/>
      <c r="B244" s="193"/>
      <c r="C244" s="14"/>
      <c r="D244" s="179" t="s">
        <v>137</v>
      </c>
      <c r="E244" s="194" t="s">
        <v>3</v>
      </c>
      <c r="F244" s="195" t="s">
        <v>157</v>
      </c>
      <c r="G244" s="14"/>
      <c r="H244" s="196">
        <v>2</v>
      </c>
      <c r="I244" s="197"/>
      <c r="J244" s="14"/>
      <c r="K244" s="14"/>
      <c r="L244" s="193"/>
      <c r="M244" s="198"/>
      <c r="N244" s="199"/>
      <c r="O244" s="199"/>
      <c r="P244" s="199"/>
      <c r="Q244" s="199"/>
      <c r="R244" s="199"/>
      <c r="S244" s="199"/>
      <c r="T244" s="20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4" t="s">
        <v>137</v>
      </c>
      <c r="AU244" s="194" t="s">
        <v>85</v>
      </c>
      <c r="AV244" s="14" t="s">
        <v>132</v>
      </c>
      <c r="AW244" s="14" t="s">
        <v>38</v>
      </c>
      <c r="AX244" s="14" t="s">
        <v>83</v>
      </c>
      <c r="AY244" s="194" t="s">
        <v>125</v>
      </c>
    </row>
    <row r="245" s="2" customFormat="1" ht="16.5" customHeight="1">
      <c r="A245" s="39"/>
      <c r="B245" s="165"/>
      <c r="C245" s="166" t="s">
        <v>264</v>
      </c>
      <c r="D245" s="166" t="s">
        <v>127</v>
      </c>
      <c r="E245" s="167" t="s">
        <v>771</v>
      </c>
      <c r="F245" s="168" t="s">
        <v>772</v>
      </c>
      <c r="G245" s="169" t="s">
        <v>444</v>
      </c>
      <c r="H245" s="170">
        <v>3</v>
      </c>
      <c r="I245" s="171"/>
      <c r="J245" s="172">
        <f>ROUND(I245*H245,2)</f>
        <v>0</v>
      </c>
      <c r="K245" s="168" t="s">
        <v>131</v>
      </c>
      <c r="L245" s="40"/>
      <c r="M245" s="173" t="s">
        <v>3</v>
      </c>
      <c r="N245" s="174" t="s">
        <v>46</v>
      </c>
      <c r="O245" s="73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77" t="s">
        <v>132</v>
      </c>
      <c r="AT245" s="177" t="s">
        <v>127</v>
      </c>
      <c r="AU245" s="177" t="s">
        <v>85</v>
      </c>
      <c r="AY245" s="20" t="s">
        <v>125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20" t="s">
        <v>83</v>
      </c>
      <c r="BK245" s="178">
        <f>ROUND(I245*H245,2)</f>
        <v>0</v>
      </c>
      <c r="BL245" s="20" t="s">
        <v>132</v>
      </c>
      <c r="BM245" s="177" t="s">
        <v>773</v>
      </c>
    </row>
    <row r="246" s="2" customFormat="1">
      <c r="A246" s="39"/>
      <c r="B246" s="40"/>
      <c r="C246" s="39"/>
      <c r="D246" s="179" t="s">
        <v>134</v>
      </c>
      <c r="E246" s="39"/>
      <c r="F246" s="180" t="s">
        <v>772</v>
      </c>
      <c r="G246" s="39"/>
      <c r="H246" s="39"/>
      <c r="I246" s="181"/>
      <c r="J246" s="39"/>
      <c r="K246" s="39"/>
      <c r="L246" s="40"/>
      <c r="M246" s="182"/>
      <c r="N246" s="183"/>
      <c r="O246" s="73"/>
      <c r="P246" s="73"/>
      <c r="Q246" s="73"/>
      <c r="R246" s="73"/>
      <c r="S246" s="73"/>
      <c r="T246" s="74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20" t="s">
        <v>134</v>
      </c>
      <c r="AU246" s="20" t="s">
        <v>85</v>
      </c>
    </row>
    <row r="247" s="2" customFormat="1">
      <c r="A247" s="39"/>
      <c r="B247" s="40"/>
      <c r="C247" s="39"/>
      <c r="D247" s="179" t="s">
        <v>135</v>
      </c>
      <c r="E247" s="39"/>
      <c r="F247" s="184" t="s">
        <v>774</v>
      </c>
      <c r="G247" s="39"/>
      <c r="H247" s="39"/>
      <c r="I247" s="181"/>
      <c r="J247" s="39"/>
      <c r="K247" s="39"/>
      <c r="L247" s="40"/>
      <c r="M247" s="182"/>
      <c r="N247" s="183"/>
      <c r="O247" s="73"/>
      <c r="P247" s="73"/>
      <c r="Q247" s="73"/>
      <c r="R247" s="73"/>
      <c r="S247" s="73"/>
      <c r="T247" s="74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20" t="s">
        <v>135</v>
      </c>
      <c r="AU247" s="20" t="s">
        <v>85</v>
      </c>
    </row>
    <row r="248" s="13" customFormat="1">
      <c r="A248" s="13"/>
      <c r="B248" s="185"/>
      <c r="C248" s="13"/>
      <c r="D248" s="179" t="s">
        <v>137</v>
      </c>
      <c r="E248" s="186" t="s">
        <v>3</v>
      </c>
      <c r="F248" s="187" t="s">
        <v>775</v>
      </c>
      <c r="G248" s="13"/>
      <c r="H248" s="188">
        <v>3</v>
      </c>
      <c r="I248" s="189"/>
      <c r="J248" s="13"/>
      <c r="K248" s="13"/>
      <c r="L248" s="185"/>
      <c r="M248" s="190"/>
      <c r="N248" s="191"/>
      <c r="O248" s="191"/>
      <c r="P248" s="191"/>
      <c r="Q248" s="191"/>
      <c r="R248" s="191"/>
      <c r="S248" s="191"/>
      <c r="T248" s="19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6" t="s">
        <v>137</v>
      </c>
      <c r="AU248" s="186" t="s">
        <v>85</v>
      </c>
      <c r="AV248" s="13" t="s">
        <v>85</v>
      </c>
      <c r="AW248" s="13" t="s">
        <v>38</v>
      </c>
      <c r="AX248" s="13" t="s">
        <v>83</v>
      </c>
      <c r="AY248" s="186" t="s">
        <v>125</v>
      </c>
    </row>
    <row r="249" s="2" customFormat="1" ht="16.5" customHeight="1">
      <c r="A249" s="39"/>
      <c r="B249" s="165"/>
      <c r="C249" s="166" t="s">
        <v>8</v>
      </c>
      <c r="D249" s="166" t="s">
        <v>127</v>
      </c>
      <c r="E249" s="167" t="s">
        <v>776</v>
      </c>
      <c r="F249" s="168" t="s">
        <v>777</v>
      </c>
      <c r="G249" s="169" t="s">
        <v>213</v>
      </c>
      <c r="H249" s="170">
        <v>6.7320000000000002</v>
      </c>
      <c r="I249" s="171"/>
      <c r="J249" s="172">
        <f>ROUND(I249*H249,2)</f>
        <v>0</v>
      </c>
      <c r="K249" s="168" t="s">
        <v>131</v>
      </c>
      <c r="L249" s="40"/>
      <c r="M249" s="173" t="s">
        <v>3</v>
      </c>
      <c r="N249" s="174" t="s">
        <v>46</v>
      </c>
      <c r="O249" s="73"/>
      <c r="P249" s="175">
        <f>O249*H249</f>
        <v>0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77" t="s">
        <v>132</v>
      </c>
      <c r="AT249" s="177" t="s">
        <v>127</v>
      </c>
      <c r="AU249" s="177" t="s">
        <v>85</v>
      </c>
      <c r="AY249" s="20" t="s">
        <v>125</v>
      </c>
      <c r="BE249" s="178">
        <f>IF(N249="základní",J249,0)</f>
        <v>0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0" t="s">
        <v>83</v>
      </c>
      <c r="BK249" s="178">
        <f>ROUND(I249*H249,2)</f>
        <v>0</v>
      </c>
      <c r="BL249" s="20" t="s">
        <v>132</v>
      </c>
      <c r="BM249" s="177" t="s">
        <v>778</v>
      </c>
    </row>
    <row r="250" s="2" customFormat="1">
      <c r="A250" s="39"/>
      <c r="B250" s="40"/>
      <c r="C250" s="39"/>
      <c r="D250" s="179" t="s">
        <v>134</v>
      </c>
      <c r="E250" s="39"/>
      <c r="F250" s="180" t="s">
        <v>777</v>
      </c>
      <c r="G250" s="39"/>
      <c r="H250" s="39"/>
      <c r="I250" s="181"/>
      <c r="J250" s="39"/>
      <c r="K250" s="39"/>
      <c r="L250" s="40"/>
      <c r="M250" s="182"/>
      <c r="N250" s="183"/>
      <c r="O250" s="73"/>
      <c r="P250" s="73"/>
      <c r="Q250" s="73"/>
      <c r="R250" s="73"/>
      <c r="S250" s="73"/>
      <c r="T250" s="74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20" t="s">
        <v>134</v>
      </c>
      <c r="AU250" s="20" t="s">
        <v>85</v>
      </c>
    </row>
    <row r="251" s="2" customFormat="1">
      <c r="A251" s="39"/>
      <c r="B251" s="40"/>
      <c r="C251" s="39"/>
      <c r="D251" s="179" t="s">
        <v>135</v>
      </c>
      <c r="E251" s="39"/>
      <c r="F251" s="184" t="s">
        <v>779</v>
      </c>
      <c r="G251" s="39"/>
      <c r="H251" s="39"/>
      <c r="I251" s="181"/>
      <c r="J251" s="39"/>
      <c r="K251" s="39"/>
      <c r="L251" s="40"/>
      <c r="M251" s="182"/>
      <c r="N251" s="183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135</v>
      </c>
      <c r="AU251" s="20" t="s">
        <v>85</v>
      </c>
    </row>
    <row r="252" s="13" customFormat="1">
      <c r="A252" s="13"/>
      <c r="B252" s="185"/>
      <c r="C252" s="13"/>
      <c r="D252" s="179" t="s">
        <v>137</v>
      </c>
      <c r="E252" s="186" t="s">
        <v>3</v>
      </c>
      <c r="F252" s="187" t="s">
        <v>780</v>
      </c>
      <c r="G252" s="13"/>
      <c r="H252" s="188">
        <v>6.7320000000000011</v>
      </c>
      <c r="I252" s="189"/>
      <c r="J252" s="13"/>
      <c r="K252" s="13"/>
      <c r="L252" s="185"/>
      <c r="M252" s="190"/>
      <c r="N252" s="191"/>
      <c r="O252" s="191"/>
      <c r="P252" s="191"/>
      <c r="Q252" s="191"/>
      <c r="R252" s="191"/>
      <c r="S252" s="191"/>
      <c r="T252" s="19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6" t="s">
        <v>137</v>
      </c>
      <c r="AU252" s="186" t="s">
        <v>85</v>
      </c>
      <c r="AV252" s="13" t="s">
        <v>85</v>
      </c>
      <c r="AW252" s="13" t="s">
        <v>38</v>
      </c>
      <c r="AX252" s="13" t="s">
        <v>83</v>
      </c>
      <c r="AY252" s="186" t="s">
        <v>125</v>
      </c>
    </row>
    <row r="253" s="2" customFormat="1" ht="16.5" customHeight="1">
      <c r="A253" s="39"/>
      <c r="B253" s="165"/>
      <c r="C253" s="166" t="s">
        <v>274</v>
      </c>
      <c r="D253" s="166" t="s">
        <v>127</v>
      </c>
      <c r="E253" s="167" t="s">
        <v>781</v>
      </c>
      <c r="F253" s="168" t="s">
        <v>782</v>
      </c>
      <c r="G253" s="169" t="s">
        <v>130</v>
      </c>
      <c r="H253" s="170">
        <v>34.378999999999998</v>
      </c>
      <c r="I253" s="171"/>
      <c r="J253" s="172">
        <f>ROUND(I253*H253,2)</f>
        <v>0</v>
      </c>
      <c r="K253" s="168" t="s">
        <v>131</v>
      </c>
      <c r="L253" s="40"/>
      <c r="M253" s="173" t="s">
        <v>3</v>
      </c>
      <c r="N253" s="174" t="s">
        <v>46</v>
      </c>
      <c r="O253" s="73"/>
      <c r="P253" s="175">
        <f>O253*H253</f>
        <v>0</v>
      </c>
      <c r="Q253" s="175">
        <v>0</v>
      </c>
      <c r="R253" s="175">
        <f>Q253*H253</f>
        <v>0</v>
      </c>
      <c r="S253" s="175">
        <v>0</v>
      </c>
      <c r="T253" s="17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177" t="s">
        <v>132</v>
      </c>
      <c r="AT253" s="177" t="s">
        <v>127</v>
      </c>
      <c r="AU253" s="177" t="s">
        <v>85</v>
      </c>
      <c r="AY253" s="20" t="s">
        <v>125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0" t="s">
        <v>83</v>
      </c>
      <c r="BK253" s="178">
        <f>ROUND(I253*H253,2)</f>
        <v>0</v>
      </c>
      <c r="BL253" s="20" t="s">
        <v>132</v>
      </c>
      <c r="BM253" s="177" t="s">
        <v>783</v>
      </c>
    </row>
    <row r="254" s="2" customFormat="1">
      <c r="A254" s="39"/>
      <c r="B254" s="40"/>
      <c r="C254" s="39"/>
      <c r="D254" s="179" t="s">
        <v>134</v>
      </c>
      <c r="E254" s="39"/>
      <c r="F254" s="180" t="s">
        <v>782</v>
      </c>
      <c r="G254" s="39"/>
      <c r="H254" s="39"/>
      <c r="I254" s="181"/>
      <c r="J254" s="39"/>
      <c r="K254" s="39"/>
      <c r="L254" s="40"/>
      <c r="M254" s="182"/>
      <c r="N254" s="183"/>
      <c r="O254" s="73"/>
      <c r="P254" s="73"/>
      <c r="Q254" s="73"/>
      <c r="R254" s="73"/>
      <c r="S254" s="73"/>
      <c r="T254" s="7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20" t="s">
        <v>134</v>
      </c>
      <c r="AU254" s="20" t="s">
        <v>85</v>
      </c>
    </row>
    <row r="255" s="2" customFormat="1">
      <c r="A255" s="39"/>
      <c r="B255" s="40"/>
      <c r="C255" s="39"/>
      <c r="D255" s="179" t="s">
        <v>135</v>
      </c>
      <c r="E255" s="39"/>
      <c r="F255" s="184" t="s">
        <v>784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135</v>
      </c>
      <c r="AU255" s="20" t="s">
        <v>85</v>
      </c>
    </row>
    <row r="256" s="13" customFormat="1">
      <c r="A256" s="13"/>
      <c r="B256" s="185"/>
      <c r="C256" s="13"/>
      <c r="D256" s="179" t="s">
        <v>137</v>
      </c>
      <c r="E256" s="186" t="s">
        <v>3</v>
      </c>
      <c r="F256" s="187" t="s">
        <v>785</v>
      </c>
      <c r="G256" s="13"/>
      <c r="H256" s="188">
        <v>43.378</v>
      </c>
      <c r="I256" s="189"/>
      <c r="J256" s="13"/>
      <c r="K256" s="13"/>
      <c r="L256" s="185"/>
      <c r="M256" s="190"/>
      <c r="N256" s="191"/>
      <c r="O256" s="191"/>
      <c r="P256" s="191"/>
      <c r="Q256" s="191"/>
      <c r="R256" s="191"/>
      <c r="S256" s="191"/>
      <c r="T256" s="19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6" t="s">
        <v>137</v>
      </c>
      <c r="AU256" s="186" t="s">
        <v>85</v>
      </c>
      <c r="AV256" s="13" t="s">
        <v>85</v>
      </c>
      <c r="AW256" s="13" t="s">
        <v>38</v>
      </c>
      <c r="AX256" s="13" t="s">
        <v>75</v>
      </c>
      <c r="AY256" s="186" t="s">
        <v>125</v>
      </c>
    </row>
    <row r="257" s="13" customFormat="1">
      <c r="A257" s="13"/>
      <c r="B257" s="185"/>
      <c r="C257" s="13"/>
      <c r="D257" s="179" t="s">
        <v>137</v>
      </c>
      <c r="E257" s="186" t="s">
        <v>3</v>
      </c>
      <c r="F257" s="187" t="s">
        <v>786</v>
      </c>
      <c r="G257" s="13"/>
      <c r="H257" s="188">
        <v>-8.9992400000000004</v>
      </c>
      <c r="I257" s="189"/>
      <c r="J257" s="13"/>
      <c r="K257" s="13"/>
      <c r="L257" s="185"/>
      <c r="M257" s="190"/>
      <c r="N257" s="191"/>
      <c r="O257" s="191"/>
      <c r="P257" s="191"/>
      <c r="Q257" s="191"/>
      <c r="R257" s="191"/>
      <c r="S257" s="191"/>
      <c r="T257" s="19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6" t="s">
        <v>137</v>
      </c>
      <c r="AU257" s="186" t="s">
        <v>85</v>
      </c>
      <c r="AV257" s="13" t="s">
        <v>85</v>
      </c>
      <c r="AW257" s="13" t="s">
        <v>38</v>
      </c>
      <c r="AX257" s="13" t="s">
        <v>75</v>
      </c>
      <c r="AY257" s="186" t="s">
        <v>125</v>
      </c>
    </row>
    <row r="258" s="14" customFormat="1">
      <c r="A258" s="14"/>
      <c r="B258" s="193"/>
      <c r="C258" s="14"/>
      <c r="D258" s="179" t="s">
        <v>137</v>
      </c>
      <c r="E258" s="194" t="s">
        <v>3</v>
      </c>
      <c r="F258" s="195" t="s">
        <v>157</v>
      </c>
      <c r="G258" s="14"/>
      <c r="H258" s="196">
        <v>34.37876</v>
      </c>
      <c r="I258" s="197"/>
      <c r="J258" s="14"/>
      <c r="K258" s="14"/>
      <c r="L258" s="193"/>
      <c r="M258" s="198"/>
      <c r="N258" s="199"/>
      <c r="O258" s="199"/>
      <c r="P258" s="199"/>
      <c r="Q258" s="199"/>
      <c r="R258" s="199"/>
      <c r="S258" s="199"/>
      <c r="T258" s="20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4" t="s">
        <v>137</v>
      </c>
      <c r="AU258" s="194" t="s">
        <v>85</v>
      </c>
      <c r="AV258" s="14" t="s">
        <v>132</v>
      </c>
      <c r="AW258" s="14" t="s">
        <v>38</v>
      </c>
      <c r="AX258" s="14" t="s">
        <v>83</v>
      </c>
      <c r="AY258" s="194" t="s">
        <v>125</v>
      </c>
    </row>
    <row r="259" s="2" customFormat="1" ht="16.5" customHeight="1">
      <c r="A259" s="39"/>
      <c r="B259" s="165"/>
      <c r="C259" s="166" t="s">
        <v>278</v>
      </c>
      <c r="D259" s="166" t="s">
        <v>127</v>
      </c>
      <c r="E259" s="167" t="s">
        <v>787</v>
      </c>
      <c r="F259" s="168" t="s">
        <v>788</v>
      </c>
      <c r="G259" s="169" t="s">
        <v>444</v>
      </c>
      <c r="H259" s="170">
        <v>30</v>
      </c>
      <c r="I259" s="171"/>
      <c r="J259" s="172">
        <f>ROUND(I259*H259,2)</f>
        <v>0</v>
      </c>
      <c r="K259" s="168" t="s">
        <v>131</v>
      </c>
      <c r="L259" s="40"/>
      <c r="M259" s="173" t="s">
        <v>3</v>
      </c>
      <c r="N259" s="174" t="s">
        <v>46</v>
      </c>
      <c r="O259" s="73"/>
      <c r="P259" s="175">
        <f>O259*H259</f>
        <v>0</v>
      </c>
      <c r="Q259" s="175">
        <v>0</v>
      </c>
      <c r="R259" s="175">
        <f>Q259*H259</f>
        <v>0</v>
      </c>
      <c r="S259" s="175">
        <v>0</v>
      </c>
      <c r="T259" s="17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77" t="s">
        <v>132</v>
      </c>
      <c r="AT259" s="177" t="s">
        <v>127</v>
      </c>
      <c r="AU259" s="177" t="s">
        <v>85</v>
      </c>
      <c r="AY259" s="20" t="s">
        <v>125</v>
      </c>
      <c r="BE259" s="178">
        <f>IF(N259="základní",J259,0)</f>
        <v>0</v>
      </c>
      <c r="BF259" s="178">
        <f>IF(N259="snížená",J259,0)</f>
        <v>0</v>
      </c>
      <c r="BG259" s="178">
        <f>IF(N259="zákl. přenesená",J259,0)</f>
        <v>0</v>
      </c>
      <c r="BH259" s="178">
        <f>IF(N259="sníž. přenesená",J259,0)</f>
        <v>0</v>
      </c>
      <c r="BI259" s="178">
        <f>IF(N259="nulová",J259,0)</f>
        <v>0</v>
      </c>
      <c r="BJ259" s="20" t="s">
        <v>83</v>
      </c>
      <c r="BK259" s="178">
        <f>ROUND(I259*H259,2)</f>
        <v>0</v>
      </c>
      <c r="BL259" s="20" t="s">
        <v>132</v>
      </c>
      <c r="BM259" s="177" t="s">
        <v>789</v>
      </c>
    </row>
    <row r="260" s="2" customFormat="1">
      <c r="A260" s="39"/>
      <c r="B260" s="40"/>
      <c r="C260" s="39"/>
      <c r="D260" s="179" t="s">
        <v>134</v>
      </c>
      <c r="E260" s="39"/>
      <c r="F260" s="180" t="s">
        <v>788</v>
      </c>
      <c r="G260" s="39"/>
      <c r="H260" s="39"/>
      <c r="I260" s="181"/>
      <c r="J260" s="39"/>
      <c r="K260" s="39"/>
      <c r="L260" s="40"/>
      <c r="M260" s="182"/>
      <c r="N260" s="183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134</v>
      </c>
      <c r="AU260" s="20" t="s">
        <v>85</v>
      </c>
    </row>
    <row r="261" s="2" customFormat="1">
      <c r="A261" s="39"/>
      <c r="B261" s="40"/>
      <c r="C261" s="39"/>
      <c r="D261" s="179" t="s">
        <v>135</v>
      </c>
      <c r="E261" s="39"/>
      <c r="F261" s="184" t="s">
        <v>790</v>
      </c>
      <c r="G261" s="39"/>
      <c r="H261" s="39"/>
      <c r="I261" s="181"/>
      <c r="J261" s="39"/>
      <c r="K261" s="39"/>
      <c r="L261" s="40"/>
      <c r="M261" s="182"/>
      <c r="N261" s="183"/>
      <c r="O261" s="73"/>
      <c r="P261" s="73"/>
      <c r="Q261" s="73"/>
      <c r="R261" s="73"/>
      <c r="S261" s="73"/>
      <c r="T261" s="74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20" t="s">
        <v>135</v>
      </c>
      <c r="AU261" s="20" t="s">
        <v>85</v>
      </c>
    </row>
    <row r="262" s="2" customFormat="1" ht="16.5" customHeight="1">
      <c r="A262" s="39"/>
      <c r="B262" s="165"/>
      <c r="C262" s="166" t="s">
        <v>284</v>
      </c>
      <c r="D262" s="166" t="s">
        <v>127</v>
      </c>
      <c r="E262" s="167" t="s">
        <v>791</v>
      </c>
      <c r="F262" s="168" t="s">
        <v>792</v>
      </c>
      <c r="G262" s="169" t="s">
        <v>444</v>
      </c>
      <c r="H262" s="170">
        <v>3</v>
      </c>
      <c r="I262" s="171"/>
      <c r="J262" s="172">
        <f>ROUND(I262*H262,2)</f>
        <v>0</v>
      </c>
      <c r="K262" s="168" t="s">
        <v>131</v>
      </c>
      <c r="L262" s="40"/>
      <c r="M262" s="173" t="s">
        <v>3</v>
      </c>
      <c r="N262" s="174" t="s">
        <v>46</v>
      </c>
      <c r="O262" s="73"/>
      <c r="P262" s="175">
        <f>O262*H262</f>
        <v>0</v>
      </c>
      <c r="Q262" s="175">
        <v>0</v>
      </c>
      <c r="R262" s="175">
        <f>Q262*H262</f>
        <v>0</v>
      </c>
      <c r="S262" s="175">
        <v>0</v>
      </c>
      <c r="T262" s="17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77" t="s">
        <v>132</v>
      </c>
      <c r="AT262" s="177" t="s">
        <v>127</v>
      </c>
      <c r="AU262" s="177" t="s">
        <v>85</v>
      </c>
      <c r="AY262" s="20" t="s">
        <v>125</v>
      </c>
      <c r="BE262" s="178">
        <f>IF(N262="základní",J262,0)</f>
        <v>0</v>
      </c>
      <c r="BF262" s="178">
        <f>IF(N262="snížená",J262,0)</f>
        <v>0</v>
      </c>
      <c r="BG262" s="178">
        <f>IF(N262="zákl. přenesená",J262,0)</f>
        <v>0</v>
      </c>
      <c r="BH262" s="178">
        <f>IF(N262="sníž. přenesená",J262,0)</f>
        <v>0</v>
      </c>
      <c r="BI262" s="178">
        <f>IF(N262="nulová",J262,0)</f>
        <v>0</v>
      </c>
      <c r="BJ262" s="20" t="s">
        <v>83</v>
      </c>
      <c r="BK262" s="178">
        <f>ROUND(I262*H262,2)</f>
        <v>0</v>
      </c>
      <c r="BL262" s="20" t="s">
        <v>132</v>
      </c>
      <c r="BM262" s="177" t="s">
        <v>793</v>
      </c>
    </row>
    <row r="263" s="2" customFormat="1">
      <c r="A263" s="39"/>
      <c r="B263" s="40"/>
      <c r="C263" s="39"/>
      <c r="D263" s="179" t="s">
        <v>134</v>
      </c>
      <c r="E263" s="39"/>
      <c r="F263" s="180" t="s">
        <v>792</v>
      </c>
      <c r="G263" s="39"/>
      <c r="H263" s="39"/>
      <c r="I263" s="181"/>
      <c r="J263" s="39"/>
      <c r="K263" s="39"/>
      <c r="L263" s="40"/>
      <c r="M263" s="182"/>
      <c r="N263" s="183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134</v>
      </c>
      <c r="AU263" s="20" t="s">
        <v>85</v>
      </c>
    </row>
    <row r="264" s="2" customFormat="1">
      <c r="A264" s="39"/>
      <c r="B264" s="40"/>
      <c r="C264" s="39"/>
      <c r="D264" s="179" t="s">
        <v>135</v>
      </c>
      <c r="E264" s="39"/>
      <c r="F264" s="184" t="s">
        <v>561</v>
      </c>
      <c r="G264" s="39"/>
      <c r="H264" s="39"/>
      <c r="I264" s="181"/>
      <c r="J264" s="39"/>
      <c r="K264" s="39"/>
      <c r="L264" s="40"/>
      <c r="M264" s="182"/>
      <c r="N264" s="183"/>
      <c r="O264" s="73"/>
      <c r="P264" s="73"/>
      <c r="Q264" s="73"/>
      <c r="R264" s="73"/>
      <c r="S264" s="73"/>
      <c r="T264" s="74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20" t="s">
        <v>135</v>
      </c>
      <c r="AU264" s="20" t="s">
        <v>85</v>
      </c>
    </row>
    <row r="265" s="13" customFormat="1">
      <c r="A265" s="13"/>
      <c r="B265" s="185"/>
      <c r="C265" s="13"/>
      <c r="D265" s="179" t="s">
        <v>137</v>
      </c>
      <c r="E265" s="186" t="s">
        <v>3</v>
      </c>
      <c r="F265" s="187" t="s">
        <v>794</v>
      </c>
      <c r="G265" s="13"/>
      <c r="H265" s="188">
        <v>3</v>
      </c>
      <c r="I265" s="189"/>
      <c r="J265" s="13"/>
      <c r="K265" s="13"/>
      <c r="L265" s="185"/>
      <c r="M265" s="190"/>
      <c r="N265" s="191"/>
      <c r="O265" s="191"/>
      <c r="P265" s="191"/>
      <c r="Q265" s="191"/>
      <c r="R265" s="191"/>
      <c r="S265" s="191"/>
      <c r="T265" s="19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6" t="s">
        <v>137</v>
      </c>
      <c r="AU265" s="186" t="s">
        <v>85</v>
      </c>
      <c r="AV265" s="13" t="s">
        <v>85</v>
      </c>
      <c r="AW265" s="13" t="s">
        <v>38</v>
      </c>
      <c r="AX265" s="13" t="s">
        <v>83</v>
      </c>
      <c r="AY265" s="186" t="s">
        <v>125</v>
      </c>
    </row>
    <row r="266" s="2" customFormat="1" ht="16.5" customHeight="1">
      <c r="A266" s="39"/>
      <c r="B266" s="165"/>
      <c r="C266" s="166" t="s">
        <v>293</v>
      </c>
      <c r="D266" s="166" t="s">
        <v>127</v>
      </c>
      <c r="E266" s="167" t="s">
        <v>795</v>
      </c>
      <c r="F266" s="168" t="s">
        <v>796</v>
      </c>
      <c r="G266" s="169" t="s">
        <v>444</v>
      </c>
      <c r="H266" s="170">
        <v>40</v>
      </c>
      <c r="I266" s="171"/>
      <c r="J266" s="172">
        <f>ROUND(I266*H266,2)</f>
        <v>0</v>
      </c>
      <c r="K266" s="168" t="s">
        <v>131</v>
      </c>
      <c r="L266" s="40"/>
      <c r="M266" s="173" t="s">
        <v>3</v>
      </c>
      <c r="N266" s="174" t="s">
        <v>46</v>
      </c>
      <c r="O266" s="73"/>
      <c r="P266" s="175">
        <f>O266*H266</f>
        <v>0</v>
      </c>
      <c r="Q266" s="175">
        <v>0</v>
      </c>
      <c r="R266" s="175">
        <f>Q266*H266</f>
        <v>0</v>
      </c>
      <c r="S266" s="175">
        <v>0</v>
      </c>
      <c r="T266" s="17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77" t="s">
        <v>132</v>
      </c>
      <c r="AT266" s="177" t="s">
        <v>127</v>
      </c>
      <c r="AU266" s="177" t="s">
        <v>85</v>
      </c>
      <c r="AY266" s="20" t="s">
        <v>125</v>
      </c>
      <c r="BE266" s="178">
        <f>IF(N266="základní",J266,0)</f>
        <v>0</v>
      </c>
      <c r="BF266" s="178">
        <f>IF(N266="snížená",J266,0)</f>
        <v>0</v>
      </c>
      <c r="BG266" s="178">
        <f>IF(N266="zákl. přenesená",J266,0)</f>
        <v>0</v>
      </c>
      <c r="BH266" s="178">
        <f>IF(N266="sníž. přenesená",J266,0)</f>
        <v>0</v>
      </c>
      <c r="BI266" s="178">
        <f>IF(N266="nulová",J266,0)</f>
        <v>0</v>
      </c>
      <c r="BJ266" s="20" t="s">
        <v>83</v>
      </c>
      <c r="BK266" s="178">
        <f>ROUND(I266*H266,2)</f>
        <v>0</v>
      </c>
      <c r="BL266" s="20" t="s">
        <v>132</v>
      </c>
      <c r="BM266" s="177" t="s">
        <v>797</v>
      </c>
    </row>
    <row r="267" s="2" customFormat="1">
      <c r="A267" s="39"/>
      <c r="B267" s="40"/>
      <c r="C267" s="39"/>
      <c r="D267" s="179" t="s">
        <v>134</v>
      </c>
      <c r="E267" s="39"/>
      <c r="F267" s="180" t="s">
        <v>796</v>
      </c>
      <c r="G267" s="39"/>
      <c r="H267" s="39"/>
      <c r="I267" s="181"/>
      <c r="J267" s="39"/>
      <c r="K267" s="39"/>
      <c r="L267" s="40"/>
      <c r="M267" s="182"/>
      <c r="N267" s="183"/>
      <c r="O267" s="73"/>
      <c r="P267" s="73"/>
      <c r="Q267" s="73"/>
      <c r="R267" s="73"/>
      <c r="S267" s="73"/>
      <c r="T267" s="74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20" t="s">
        <v>134</v>
      </c>
      <c r="AU267" s="20" t="s">
        <v>85</v>
      </c>
    </row>
    <row r="268" s="2" customFormat="1">
      <c r="A268" s="39"/>
      <c r="B268" s="40"/>
      <c r="C268" s="39"/>
      <c r="D268" s="179" t="s">
        <v>135</v>
      </c>
      <c r="E268" s="39"/>
      <c r="F268" s="184" t="s">
        <v>798</v>
      </c>
      <c r="G268" s="39"/>
      <c r="H268" s="39"/>
      <c r="I268" s="181"/>
      <c r="J268" s="39"/>
      <c r="K268" s="39"/>
      <c r="L268" s="40"/>
      <c r="M268" s="182"/>
      <c r="N268" s="183"/>
      <c r="O268" s="73"/>
      <c r="P268" s="73"/>
      <c r="Q268" s="73"/>
      <c r="R268" s="73"/>
      <c r="S268" s="73"/>
      <c r="T268" s="74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20" t="s">
        <v>135</v>
      </c>
      <c r="AU268" s="20" t="s">
        <v>85</v>
      </c>
    </row>
    <row r="269" s="2" customFormat="1" ht="16.5" customHeight="1">
      <c r="A269" s="39"/>
      <c r="B269" s="165"/>
      <c r="C269" s="166" t="s">
        <v>303</v>
      </c>
      <c r="D269" s="166" t="s">
        <v>127</v>
      </c>
      <c r="E269" s="167" t="s">
        <v>799</v>
      </c>
      <c r="F269" s="168" t="s">
        <v>800</v>
      </c>
      <c r="G269" s="169" t="s">
        <v>180</v>
      </c>
      <c r="H269" s="170">
        <v>16</v>
      </c>
      <c r="I269" s="171"/>
      <c r="J269" s="172">
        <f>ROUND(I269*H269,2)</f>
        <v>0</v>
      </c>
      <c r="K269" s="168" t="s">
        <v>131</v>
      </c>
      <c r="L269" s="40"/>
      <c r="M269" s="173" t="s">
        <v>3</v>
      </c>
      <c r="N269" s="174" t="s">
        <v>46</v>
      </c>
      <c r="O269" s="73"/>
      <c r="P269" s="175">
        <f>O269*H269</f>
        <v>0</v>
      </c>
      <c r="Q269" s="175">
        <v>0</v>
      </c>
      <c r="R269" s="175">
        <f>Q269*H269</f>
        <v>0</v>
      </c>
      <c r="S269" s="175">
        <v>0</v>
      </c>
      <c r="T269" s="17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77" t="s">
        <v>132</v>
      </c>
      <c r="AT269" s="177" t="s">
        <v>127</v>
      </c>
      <c r="AU269" s="177" t="s">
        <v>85</v>
      </c>
      <c r="AY269" s="20" t="s">
        <v>125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20" t="s">
        <v>83</v>
      </c>
      <c r="BK269" s="178">
        <f>ROUND(I269*H269,2)</f>
        <v>0</v>
      </c>
      <c r="BL269" s="20" t="s">
        <v>132</v>
      </c>
      <c r="BM269" s="177" t="s">
        <v>801</v>
      </c>
    </row>
    <row r="270" s="2" customFormat="1">
      <c r="A270" s="39"/>
      <c r="B270" s="40"/>
      <c r="C270" s="39"/>
      <c r="D270" s="179" t="s">
        <v>134</v>
      </c>
      <c r="E270" s="39"/>
      <c r="F270" s="180" t="s">
        <v>800</v>
      </c>
      <c r="G270" s="39"/>
      <c r="H270" s="39"/>
      <c r="I270" s="181"/>
      <c r="J270" s="39"/>
      <c r="K270" s="39"/>
      <c r="L270" s="40"/>
      <c r="M270" s="182"/>
      <c r="N270" s="183"/>
      <c r="O270" s="73"/>
      <c r="P270" s="73"/>
      <c r="Q270" s="73"/>
      <c r="R270" s="73"/>
      <c r="S270" s="73"/>
      <c r="T270" s="74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20" t="s">
        <v>134</v>
      </c>
      <c r="AU270" s="20" t="s">
        <v>85</v>
      </c>
    </row>
    <row r="271" s="2" customFormat="1">
      <c r="A271" s="39"/>
      <c r="B271" s="40"/>
      <c r="C271" s="39"/>
      <c r="D271" s="179" t="s">
        <v>135</v>
      </c>
      <c r="E271" s="39"/>
      <c r="F271" s="184" t="s">
        <v>802</v>
      </c>
      <c r="G271" s="39"/>
      <c r="H271" s="39"/>
      <c r="I271" s="181"/>
      <c r="J271" s="39"/>
      <c r="K271" s="39"/>
      <c r="L271" s="40"/>
      <c r="M271" s="182"/>
      <c r="N271" s="183"/>
      <c r="O271" s="73"/>
      <c r="P271" s="73"/>
      <c r="Q271" s="73"/>
      <c r="R271" s="73"/>
      <c r="S271" s="73"/>
      <c r="T271" s="74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20" t="s">
        <v>135</v>
      </c>
      <c r="AU271" s="20" t="s">
        <v>85</v>
      </c>
    </row>
    <row r="272" s="13" customFormat="1">
      <c r="A272" s="13"/>
      <c r="B272" s="185"/>
      <c r="C272" s="13"/>
      <c r="D272" s="179" t="s">
        <v>137</v>
      </c>
      <c r="E272" s="186" t="s">
        <v>3</v>
      </c>
      <c r="F272" s="187" t="s">
        <v>661</v>
      </c>
      <c r="G272" s="13"/>
      <c r="H272" s="188">
        <v>6.5</v>
      </c>
      <c r="I272" s="189"/>
      <c r="J272" s="13"/>
      <c r="K272" s="13"/>
      <c r="L272" s="185"/>
      <c r="M272" s="190"/>
      <c r="N272" s="191"/>
      <c r="O272" s="191"/>
      <c r="P272" s="191"/>
      <c r="Q272" s="191"/>
      <c r="R272" s="191"/>
      <c r="S272" s="191"/>
      <c r="T272" s="19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6" t="s">
        <v>137</v>
      </c>
      <c r="AU272" s="186" t="s">
        <v>85</v>
      </c>
      <c r="AV272" s="13" t="s">
        <v>85</v>
      </c>
      <c r="AW272" s="13" t="s">
        <v>38</v>
      </c>
      <c r="AX272" s="13" t="s">
        <v>75</v>
      </c>
      <c r="AY272" s="186" t="s">
        <v>125</v>
      </c>
    </row>
    <row r="273" s="13" customFormat="1">
      <c r="A273" s="13"/>
      <c r="B273" s="185"/>
      <c r="C273" s="13"/>
      <c r="D273" s="179" t="s">
        <v>137</v>
      </c>
      <c r="E273" s="186" t="s">
        <v>3</v>
      </c>
      <c r="F273" s="187" t="s">
        <v>662</v>
      </c>
      <c r="G273" s="13"/>
      <c r="H273" s="188">
        <v>6.5</v>
      </c>
      <c r="I273" s="189"/>
      <c r="J273" s="13"/>
      <c r="K273" s="13"/>
      <c r="L273" s="185"/>
      <c r="M273" s="190"/>
      <c r="N273" s="191"/>
      <c r="O273" s="191"/>
      <c r="P273" s="191"/>
      <c r="Q273" s="191"/>
      <c r="R273" s="191"/>
      <c r="S273" s="191"/>
      <c r="T273" s="19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6" t="s">
        <v>137</v>
      </c>
      <c r="AU273" s="186" t="s">
        <v>85</v>
      </c>
      <c r="AV273" s="13" t="s">
        <v>85</v>
      </c>
      <c r="AW273" s="13" t="s">
        <v>38</v>
      </c>
      <c r="AX273" s="13" t="s">
        <v>75</v>
      </c>
      <c r="AY273" s="186" t="s">
        <v>125</v>
      </c>
    </row>
    <row r="274" s="13" customFormat="1">
      <c r="A274" s="13"/>
      <c r="B274" s="185"/>
      <c r="C274" s="13"/>
      <c r="D274" s="179" t="s">
        <v>137</v>
      </c>
      <c r="E274" s="186" t="s">
        <v>3</v>
      </c>
      <c r="F274" s="187" t="s">
        <v>697</v>
      </c>
      <c r="G274" s="13"/>
      <c r="H274" s="188">
        <v>3</v>
      </c>
      <c r="I274" s="189"/>
      <c r="J274" s="13"/>
      <c r="K274" s="13"/>
      <c r="L274" s="185"/>
      <c r="M274" s="190"/>
      <c r="N274" s="191"/>
      <c r="O274" s="191"/>
      <c r="P274" s="191"/>
      <c r="Q274" s="191"/>
      <c r="R274" s="191"/>
      <c r="S274" s="191"/>
      <c r="T274" s="19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137</v>
      </c>
      <c r="AU274" s="186" t="s">
        <v>85</v>
      </c>
      <c r="AV274" s="13" t="s">
        <v>85</v>
      </c>
      <c r="AW274" s="13" t="s">
        <v>38</v>
      </c>
      <c r="AX274" s="13" t="s">
        <v>75</v>
      </c>
      <c r="AY274" s="186" t="s">
        <v>125</v>
      </c>
    </row>
    <row r="275" s="14" customFormat="1">
      <c r="A275" s="14"/>
      <c r="B275" s="193"/>
      <c r="C275" s="14"/>
      <c r="D275" s="179" t="s">
        <v>137</v>
      </c>
      <c r="E275" s="194" t="s">
        <v>3</v>
      </c>
      <c r="F275" s="195" t="s">
        <v>157</v>
      </c>
      <c r="G275" s="14"/>
      <c r="H275" s="196">
        <v>16</v>
      </c>
      <c r="I275" s="197"/>
      <c r="J275" s="14"/>
      <c r="K275" s="14"/>
      <c r="L275" s="193"/>
      <c r="M275" s="198"/>
      <c r="N275" s="199"/>
      <c r="O275" s="199"/>
      <c r="P275" s="199"/>
      <c r="Q275" s="199"/>
      <c r="R275" s="199"/>
      <c r="S275" s="199"/>
      <c r="T275" s="20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4" t="s">
        <v>137</v>
      </c>
      <c r="AU275" s="194" t="s">
        <v>85</v>
      </c>
      <c r="AV275" s="14" t="s">
        <v>132</v>
      </c>
      <c r="AW275" s="14" t="s">
        <v>38</v>
      </c>
      <c r="AX275" s="14" t="s">
        <v>83</v>
      </c>
      <c r="AY275" s="194" t="s">
        <v>125</v>
      </c>
    </row>
    <row r="276" s="2" customFormat="1" ht="16.5" customHeight="1">
      <c r="A276" s="39"/>
      <c r="B276" s="165"/>
      <c r="C276" s="166" t="s">
        <v>310</v>
      </c>
      <c r="D276" s="166" t="s">
        <v>127</v>
      </c>
      <c r="E276" s="167" t="s">
        <v>803</v>
      </c>
      <c r="F276" s="168" t="s">
        <v>804</v>
      </c>
      <c r="G276" s="169" t="s">
        <v>180</v>
      </c>
      <c r="H276" s="170">
        <v>66.200000000000003</v>
      </c>
      <c r="I276" s="171"/>
      <c r="J276" s="172">
        <f>ROUND(I276*H276,2)</f>
        <v>0</v>
      </c>
      <c r="K276" s="168" t="s">
        <v>131</v>
      </c>
      <c r="L276" s="40"/>
      <c r="M276" s="173" t="s">
        <v>3</v>
      </c>
      <c r="N276" s="174" t="s">
        <v>46</v>
      </c>
      <c r="O276" s="73"/>
      <c r="P276" s="175">
        <f>O276*H276</f>
        <v>0</v>
      </c>
      <c r="Q276" s="175">
        <v>0</v>
      </c>
      <c r="R276" s="175">
        <f>Q276*H276</f>
        <v>0</v>
      </c>
      <c r="S276" s="175">
        <v>0</v>
      </c>
      <c r="T276" s="17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7" t="s">
        <v>132</v>
      </c>
      <c r="AT276" s="177" t="s">
        <v>127</v>
      </c>
      <c r="AU276" s="177" t="s">
        <v>85</v>
      </c>
      <c r="AY276" s="20" t="s">
        <v>125</v>
      </c>
      <c r="BE276" s="178">
        <f>IF(N276="základní",J276,0)</f>
        <v>0</v>
      </c>
      <c r="BF276" s="178">
        <f>IF(N276="snížená",J276,0)</f>
        <v>0</v>
      </c>
      <c r="BG276" s="178">
        <f>IF(N276="zákl. přenesená",J276,0)</f>
        <v>0</v>
      </c>
      <c r="BH276" s="178">
        <f>IF(N276="sníž. přenesená",J276,0)</f>
        <v>0</v>
      </c>
      <c r="BI276" s="178">
        <f>IF(N276="nulová",J276,0)</f>
        <v>0</v>
      </c>
      <c r="BJ276" s="20" t="s">
        <v>83</v>
      </c>
      <c r="BK276" s="178">
        <f>ROUND(I276*H276,2)</f>
        <v>0</v>
      </c>
      <c r="BL276" s="20" t="s">
        <v>132</v>
      </c>
      <c r="BM276" s="177" t="s">
        <v>805</v>
      </c>
    </row>
    <row r="277" s="2" customFormat="1">
      <c r="A277" s="39"/>
      <c r="B277" s="40"/>
      <c r="C277" s="39"/>
      <c r="D277" s="179" t="s">
        <v>134</v>
      </c>
      <c r="E277" s="39"/>
      <c r="F277" s="180" t="s">
        <v>804</v>
      </c>
      <c r="G277" s="39"/>
      <c r="H277" s="39"/>
      <c r="I277" s="181"/>
      <c r="J277" s="39"/>
      <c r="K277" s="39"/>
      <c r="L277" s="40"/>
      <c r="M277" s="182"/>
      <c r="N277" s="183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134</v>
      </c>
      <c r="AU277" s="20" t="s">
        <v>85</v>
      </c>
    </row>
    <row r="278" s="2" customFormat="1">
      <c r="A278" s="39"/>
      <c r="B278" s="40"/>
      <c r="C278" s="39"/>
      <c r="D278" s="179" t="s">
        <v>135</v>
      </c>
      <c r="E278" s="39"/>
      <c r="F278" s="184" t="s">
        <v>802</v>
      </c>
      <c r="G278" s="39"/>
      <c r="H278" s="39"/>
      <c r="I278" s="181"/>
      <c r="J278" s="39"/>
      <c r="K278" s="39"/>
      <c r="L278" s="40"/>
      <c r="M278" s="182"/>
      <c r="N278" s="183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135</v>
      </c>
      <c r="AU278" s="20" t="s">
        <v>85</v>
      </c>
    </row>
    <row r="279" s="13" customFormat="1">
      <c r="A279" s="13"/>
      <c r="B279" s="185"/>
      <c r="C279" s="13"/>
      <c r="D279" s="179" t="s">
        <v>137</v>
      </c>
      <c r="E279" s="186" t="s">
        <v>3</v>
      </c>
      <c r="F279" s="187" t="s">
        <v>666</v>
      </c>
      <c r="G279" s="13"/>
      <c r="H279" s="188">
        <v>8.5</v>
      </c>
      <c r="I279" s="189"/>
      <c r="J279" s="13"/>
      <c r="K279" s="13"/>
      <c r="L279" s="185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137</v>
      </c>
      <c r="AU279" s="186" t="s">
        <v>85</v>
      </c>
      <c r="AV279" s="13" t="s">
        <v>85</v>
      </c>
      <c r="AW279" s="13" t="s">
        <v>38</v>
      </c>
      <c r="AX279" s="13" t="s">
        <v>75</v>
      </c>
      <c r="AY279" s="186" t="s">
        <v>125</v>
      </c>
    </row>
    <row r="280" s="13" customFormat="1">
      <c r="A280" s="13"/>
      <c r="B280" s="185"/>
      <c r="C280" s="13"/>
      <c r="D280" s="179" t="s">
        <v>137</v>
      </c>
      <c r="E280" s="186" t="s">
        <v>3</v>
      </c>
      <c r="F280" s="187" t="s">
        <v>667</v>
      </c>
      <c r="G280" s="13"/>
      <c r="H280" s="188">
        <v>13.5</v>
      </c>
      <c r="I280" s="189"/>
      <c r="J280" s="13"/>
      <c r="K280" s="13"/>
      <c r="L280" s="185"/>
      <c r="M280" s="190"/>
      <c r="N280" s="191"/>
      <c r="O280" s="191"/>
      <c r="P280" s="191"/>
      <c r="Q280" s="191"/>
      <c r="R280" s="191"/>
      <c r="S280" s="191"/>
      <c r="T280" s="19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6" t="s">
        <v>137</v>
      </c>
      <c r="AU280" s="186" t="s">
        <v>85</v>
      </c>
      <c r="AV280" s="13" t="s">
        <v>85</v>
      </c>
      <c r="AW280" s="13" t="s">
        <v>38</v>
      </c>
      <c r="AX280" s="13" t="s">
        <v>75</v>
      </c>
      <c r="AY280" s="186" t="s">
        <v>125</v>
      </c>
    </row>
    <row r="281" s="13" customFormat="1">
      <c r="A281" s="13"/>
      <c r="B281" s="185"/>
      <c r="C281" s="13"/>
      <c r="D281" s="179" t="s">
        <v>137</v>
      </c>
      <c r="E281" s="186" t="s">
        <v>3</v>
      </c>
      <c r="F281" s="187" t="s">
        <v>668</v>
      </c>
      <c r="G281" s="13"/>
      <c r="H281" s="188">
        <v>2</v>
      </c>
      <c r="I281" s="189"/>
      <c r="J281" s="13"/>
      <c r="K281" s="13"/>
      <c r="L281" s="185"/>
      <c r="M281" s="190"/>
      <c r="N281" s="191"/>
      <c r="O281" s="191"/>
      <c r="P281" s="191"/>
      <c r="Q281" s="191"/>
      <c r="R281" s="191"/>
      <c r="S281" s="191"/>
      <c r="T281" s="19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6" t="s">
        <v>137</v>
      </c>
      <c r="AU281" s="186" t="s">
        <v>85</v>
      </c>
      <c r="AV281" s="13" t="s">
        <v>85</v>
      </c>
      <c r="AW281" s="13" t="s">
        <v>38</v>
      </c>
      <c r="AX281" s="13" t="s">
        <v>75</v>
      </c>
      <c r="AY281" s="186" t="s">
        <v>125</v>
      </c>
    </row>
    <row r="282" s="13" customFormat="1">
      <c r="A282" s="13"/>
      <c r="B282" s="185"/>
      <c r="C282" s="13"/>
      <c r="D282" s="179" t="s">
        <v>137</v>
      </c>
      <c r="E282" s="186" t="s">
        <v>3</v>
      </c>
      <c r="F282" s="187" t="s">
        <v>669</v>
      </c>
      <c r="G282" s="13"/>
      <c r="H282" s="188">
        <v>1.5</v>
      </c>
      <c r="I282" s="189"/>
      <c r="J282" s="13"/>
      <c r="K282" s="13"/>
      <c r="L282" s="185"/>
      <c r="M282" s="190"/>
      <c r="N282" s="191"/>
      <c r="O282" s="191"/>
      <c r="P282" s="191"/>
      <c r="Q282" s="191"/>
      <c r="R282" s="191"/>
      <c r="S282" s="191"/>
      <c r="T282" s="19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6" t="s">
        <v>137</v>
      </c>
      <c r="AU282" s="186" t="s">
        <v>85</v>
      </c>
      <c r="AV282" s="13" t="s">
        <v>85</v>
      </c>
      <c r="AW282" s="13" t="s">
        <v>38</v>
      </c>
      <c r="AX282" s="13" t="s">
        <v>75</v>
      </c>
      <c r="AY282" s="186" t="s">
        <v>125</v>
      </c>
    </row>
    <row r="283" s="13" customFormat="1">
      <c r="A283" s="13"/>
      <c r="B283" s="185"/>
      <c r="C283" s="13"/>
      <c r="D283" s="179" t="s">
        <v>137</v>
      </c>
      <c r="E283" s="186" t="s">
        <v>3</v>
      </c>
      <c r="F283" s="187" t="s">
        <v>670</v>
      </c>
      <c r="G283" s="13"/>
      <c r="H283" s="188">
        <v>6.5</v>
      </c>
      <c r="I283" s="189"/>
      <c r="J283" s="13"/>
      <c r="K283" s="13"/>
      <c r="L283" s="185"/>
      <c r="M283" s="190"/>
      <c r="N283" s="191"/>
      <c r="O283" s="191"/>
      <c r="P283" s="191"/>
      <c r="Q283" s="191"/>
      <c r="R283" s="191"/>
      <c r="S283" s="191"/>
      <c r="T283" s="19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6" t="s">
        <v>137</v>
      </c>
      <c r="AU283" s="186" t="s">
        <v>85</v>
      </c>
      <c r="AV283" s="13" t="s">
        <v>85</v>
      </c>
      <c r="AW283" s="13" t="s">
        <v>38</v>
      </c>
      <c r="AX283" s="13" t="s">
        <v>75</v>
      </c>
      <c r="AY283" s="186" t="s">
        <v>125</v>
      </c>
    </row>
    <row r="284" s="13" customFormat="1">
      <c r="A284" s="13"/>
      <c r="B284" s="185"/>
      <c r="C284" s="13"/>
      <c r="D284" s="179" t="s">
        <v>137</v>
      </c>
      <c r="E284" s="186" t="s">
        <v>3</v>
      </c>
      <c r="F284" s="187" t="s">
        <v>671</v>
      </c>
      <c r="G284" s="13"/>
      <c r="H284" s="188">
        <v>3</v>
      </c>
      <c r="I284" s="189"/>
      <c r="J284" s="13"/>
      <c r="K284" s="13"/>
      <c r="L284" s="185"/>
      <c r="M284" s="190"/>
      <c r="N284" s="191"/>
      <c r="O284" s="191"/>
      <c r="P284" s="191"/>
      <c r="Q284" s="191"/>
      <c r="R284" s="191"/>
      <c r="S284" s="191"/>
      <c r="T284" s="19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6" t="s">
        <v>137</v>
      </c>
      <c r="AU284" s="186" t="s">
        <v>85</v>
      </c>
      <c r="AV284" s="13" t="s">
        <v>85</v>
      </c>
      <c r="AW284" s="13" t="s">
        <v>38</v>
      </c>
      <c r="AX284" s="13" t="s">
        <v>75</v>
      </c>
      <c r="AY284" s="186" t="s">
        <v>125</v>
      </c>
    </row>
    <row r="285" s="13" customFormat="1">
      <c r="A285" s="13"/>
      <c r="B285" s="185"/>
      <c r="C285" s="13"/>
      <c r="D285" s="179" t="s">
        <v>137</v>
      </c>
      <c r="E285" s="186" t="s">
        <v>3</v>
      </c>
      <c r="F285" s="187" t="s">
        <v>672</v>
      </c>
      <c r="G285" s="13"/>
      <c r="H285" s="188">
        <v>3</v>
      </c>
      <c r="I285" s="189"/>
      <c r="J285" s="13"/>
      <c r="K285" s="13"/>
      <c r="L285" s="185"/>
      <c r="M285" s="190"/>
      <c r="N285" s="191"/>
      <c r="O285" s="191"/>
      <c r="P285" s="191"/>
      <c r="Q285" s="191"/>
      <c r="R285" s="191"/>
      <c r="S285" s="191"/>
      <c r="T285" s="19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6" t="s">
        <v>137</v>
      </c>
      <c r="AU285" s="186" t="s">
        <v>85</v>
      </c>
      <c r="AV285" s="13" t="s">
        <v>85</v>
      </c>
      <c r="AW285" s="13" t="s">
        <v>38</v>
      </c>
      <c r="AX285" s="13" t="s">
        <v>75</v>
      </c>
      <c r="AY285" s="186" t="s">
        <v>125</v>
      </c>
    </row>
    <row r="286" s="13" customFormat="1">
      <c r="A286" s="13"/>
      <c r="B286" s="185"/>
      <c r="C286" s="13"/>
      <c r="D286" s="179" t="s">
        <v>137</v>
      </c>
      <c r="E286" s="186" t="s">
        <v>3</v>
      </c>
      <c r="F286" s="187" t="s">
        <v>673</v>
      </c>
      <c r="G286" s="13"/>
      <c r="H286" s="188">
        <v>3</v>
      </c>
      <c r="I286" s="189"/>
      <c r="J286" s="13"/>
      <c r="K286" s="13"/>
      <c r="L286" s="185"/>
      <c r="M286" s="190"/>
      <c r="N286" s="191"/>
      <c r="O286" s="191"/>
      <c r="P286" s="191"/>
      <c r="Q286" s="191"/>
      <c r="R286" s="191"/>
      <c r="S286" s="191"/>
      <c r="T286" s="19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6" t="s">
        <v>137</v>
      </c>
      <c r="AU286" s="186" t="s">
        <v>85</v>
      </c>
      <c r="AV286" s="13" t="s">
        <v>85</v>
      </c>
      <c r="AW286" s="13" t="s">
        <v>38</v>
      </c>
      <c r="AX286" s="13" t="s">
        <v>75</v>
      </c>
      <c r="AY286" s="186" t="s">
        <v>125</v>
      </c>
    </row>
    <row r="287" s="13" customFormat="1">
      <c r="A287" s="13"/>
      <c r="B287" s="185"/>
      <c r="C287" s="13"/>
      <c r="D287" s="179" t="s">
        <v>137</v>
      </c>
      <c r="E287" s="186" t="s">
        <v>3</v>
      </c>
      <c r="F287" s="187" t="s">
        <v>674</v>
      </c>
      <c r="G287" s="13"/>
      <c r="H287" s="188">
        <v>3</v>
      </c>
      <c r="I287" s="189"/>
      <c r="J287" s="13"/>
      <c r="K287" s="13"/>
      <c r="L287" s="185"/>
      <c r="M287" s="190"/>
      <c r="N287" s="191"/>
      <c r="O287" s="191"/>
      <c r="P287" s="191"/>
      <c r="Q287" s="191"/>
      <c r="R287" s="191"/>
      <c r="S287" s="191"/>
      <c r="T287" s="19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6" t="s">
        <v>137</v>
      </c>
      <c r="AU287" s="186" t="s">
        <v>85</v>
      </c>
      <c r="AV287" s="13" t="s">
        <v>85</v>
      </c>
      <c r="AW287" s="13" t="s">
        <v>38</v>
      </c>
      <c r="AX287" s="13" t="s">
        <v>75</v>
      </c>
      <c r="AY287" s="186" t="s">
        <v>125</v>
      </c>
    </row>
    <row r="288" s="13" customFormat="1">
      <c r="A288" s="13"/>
      <c r="B288" s="185"/>
      <c r="C288" s="13"/>
      <c r="D288" s="179" t="s">
        <v>137</v>
      </c>
      <c r="E288" s="186" t="s">
        <v>3</v>
      </c>
      <c r="F288" s="187" t="s">
        <v>675</v>
      </c>
      <c r="G288" s="13"/>
      <c r="H288" s="188">
        <v>3</v>
      </c>
      <c r="I288" s="189"/>
      <c r="J288" s="13"/>
      <c r="K288" s="13"/>
      <c r="L288" s="185"/>
      <c r="M288" s="190"/>
      <c r="N288" s="191"/>
      <c r="O288" s="191"/>
      <c r="P288" s="191"/>
      <c r="Q288" s="191"/>
      <c r="R288" s="191"/>
      <c r="S288" s="191"/>
      <c r="T288" s="19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6" t="s">
        <v>137</v>
      </c>
      <c r="AU288" s="186" t="s">
        <v>85</v>
      </c>
      <c r="AV288" s="13" t="s">
        <v>85</v>
      </c>
      <c r="AW288" s="13" t="s">
        <v>38</v>
      </c>
      <c r="AX288" s="13" t="s">
        <v>75</v>
      </c>
      <c r="AY288" s="186" t="s">
        <v>125</v>
      </c>
    </row>
    <row r="289" s="13" customFormat="1">
      <c r="A289" s="13"/>
      <c r="B289" s="185"/>
      <c r="C289" s="13"/>
      <c r="D289" s="179" t="s">
        <v>137</v>
      </c>
      <c r="E289" s="186" t="s">
        <v>3</v>
      </c>
      <c r="F289" s="187" t="s">
        <v>676</v>
      </c>
      <c r="G289" s="13"/>
      <c r="H289" s="188">
        <v>3</v>
      </c>
      <c r="I289" s="189"/>
      <c r="J289" s="13"/>
      <c r="K289" s="13"/>
      <c r="L289" s="185"/>
      <c r="M289" s="190"/>
      <c r="N289" s="191"/>
      <c r="O289" s="191"/>
      <c r="P289" s="191"/>
      <c r="Q289" s="191"/>
      <c r="R289" s="191"/>
      <c r="S289" s="191"/>
      <c r="T289" s="19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6" t="s">
        <v>137</v>
      </c>
      <c r="AU289" s="186" t="s">
        <v>85</v>
      </c>
      <c r="AV289" s="13" t="s">
        <v>85</v>
      </c>
      <c r="AW289" s="13" t="s">
        <v>38</v>
      </c>
      <c r="AX289" s="13" t="s">
        <v>75</v>
      </c>
      <c r="AY289" s="186" t="s">
        <v>125</v>
      </c>
    </row>
    <row r="290" s="13" customFormat="1">
      <c r="A290" s="13"/>
      <c r="B290" s="185"/>
      <c r="C290" s="13"/>
      <c r="D290" s="179" t="s">
        <v>137</v>
      </c>
      <c r="E290" s="186" t="s">
        <v>3</v>
      </c>
      <c r="F290" s="187" t="s">
        <v>677</v>
      </c>
      <c r="G290" s="13"/>
      <c r="H290" s="188">
        <v>2</v>
      </c>
      <c r="I290" s="189"/>
      <c r="J290" s="13"/>
      <c r="K290" s="13"/>
      <c r="L290" s="185"/>
      <c r="M290" s="190"/>
      <c r="N290" s="191"/>
      <c r="O290" s="191"/>
      <c r="P290" s="191"/>
      <c r="Q290" s="191"/>
      <c r="R290" s="191"/>
      <c r="S290" s="191"/>
      <c r="T290" s="19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6" t="s">
        <v>137</v>
      </c>
      <c r="AU290" s="186" t="s">
        <v>85</v>
      </c>
      <c r="AV290" s="13" t="s">
        <v>85</v>
      </c>
      <c r="AW290" s="13" t="s">
        <v>38</v>
      </c>
      <c r="AX290" s="13" t="s">
        <v>75</v>
      </c>
      <c r="AY290" s="186" t="s">
        <v>125</v>
      </c>
    </row>
    <row r="291" s="13" customFormat="1">
      <c r="A291" s="13"/>
      <c r="B291" s="185"/>
      <c r="C291" s="13"/>
      <c r="D291" s="179" t="s">
        <v>137</v>
      </c>
      <c r="E291" s="186" t="s">
        <v>3</v>
      </c>
      <c r="F291" s="187" t="s">
        <v>678</v>
      </c>
      <c r="G291" s="13"/>
      <c r="H291" s="188">
        <v>3</v>
      </c>
      <c r="I291" s="189"/>
      <c r="J291" s="13"/>
      <c r="K291" s="13"/>
      <c r="L291" s="185"/>
      <c r="M291" s="190"/>
      <c r="N291" s="191"/>
      <c r="O291" s="191"/>
      <c r="P291" s="191"/>
      <c r="Q291" s="191"/>
      <c r="R291" s="191"/>
      <c r="S291" s="191"/>
      <c r="T291" s="19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6" t="s">
        <v>137</v>
      </c>
      <c r="AU291" s="186" t="s">
        <v>85</v>
      </c>
      <c r="AV291" s="13" t="s">
        <v>85</v>
      </c>
      <c r="AW291" s="13" t="s">
        <v>38</v>
      </c>
      <c r="AX291" s="13" t="s">
        <v>75</v>
      </c>
      <c r="AY291" s="186" t="s">
        <v>125</v>
      </c>
    </row>
    <row r="292" s="13" customFormat="1">
      <c r="A292" s="13"/>
      <c r="B292" s="185"/>
      <c r="C292" s="13"/>
      <c r="D292" s="179" t="s">
        <v>137</v>
      </c>
      <c r="E292" s="186" t="s">
        <v>3</v>
      </c>
      <c r="F292" s="187" t="s">
        <v>679</v>
      </c>
      <c r="G292" s="13"/>
      <c r="H292" s="188">
        <v>3</v>
      </c>
      <c r="I292" s="189"/>
      <c r="J292" s="13"/>
      <c r="K292" s="13"/>
      <c r="L292" s="185"/>
      <c r="M292" s="190"/>
      <c r="N292" s="191"/>
      <c r="O292" s="191"/>
      <c r="P292" s="191"/>
      <c r="Q292" s="191"/>
      <c r="R292" s="191"/>
      <c r="S292" s="191"/>
      <c r="T292" s="19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6" t="s">
        <v>137</v>
      </c>
      <c r="AU292" s="186" t="s">
        <v>85</v>
      </c>
      <c r="AV292" s="13" t="s">
        <v>85</v>
      </c>
      <c r="AW292" s="13" t="s">
        <v>38</v>
      </c>
      <c r="AX292" s="13" t="s">
        <v>75</v>
      </c>
      <c r="AY292" s="186" t="s">
        <v>125</v>
      </c>
    </row>
    <row r="293" s="13" customFormat="1">
      <c r="A293" s="13"/>
      <c r="B293" s="185"/>
      <c r="C293" s="13"/>
      <c r="D293" s="179" t="s">
        <v>137</v>
      </c>
      <c r="E293" s="186" t="s">
        <v>3</v>
      </c>
      <c r="F293" s="187" t="s">
        <v>680</v>
      </c>
      <c r="G293" s="13"/>
      <c r="H293" s="188">
        <v>1.2</v>
      </c>
      <c r="I293" s="189"/>
      <c r="J293" s="13"/>
      <c r="K293" s="13"/>
      <c r="L293" s="185"/>
      <c r="M293" s="190"/>
      <c r="N293" s="191"/>
      <c r="O293" s="191"/>
      <c r="P293" s="191"/>
      <c r="Q293" s="191"/>
      <c r="R293" s="191"/>
      <c r="S293" s="191"/>
      <c r="T293" s="19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6" t="s">
        <v>137</v>
      </c>
      <c r="AU293" s="186" t="s">
        <v>85</v>
      </c>
      <c r="AV293" s="13" t="s">
        <v>85</v>
      </c>
      <c r="AW293" s="13" t="s">
        <v>38</v>
      </c>
      <c r="AX293" s="13" t="s">
        <v>75</v>
      </c>
      <c r="AY293" s="186" t="s">
        <v>125</v>
      </c>
    </row>
    <row r="294" s="13" customFormat="1">
      <c r="A294" s="13"/>
      <c r="B294" s="185"/>
      <c r="C294" s="13"/>
      <c r="D294" s="179" t="s">
        <v>137</v>
      </c>
      <c r="E294" s="186" t="s">
        <v>3</v>
      </c>
      <c r="F294" s="187" t="s">
        <v>681</v>
      </c>
      <c r="G294" s="13"/>
      <c r="H294" s="188">
        <v>7</v>
      </c>
      <c r="I294" s="189"/>
      <c r="J294" s="13"/>
      <c r="K294" s="13"/>
      <c r="L294" s="185"/>
      <c r="M294" s="190"/>
      <c r="N294" s="191"/>
      <c r="O294" s="191"/>
      <c r="P294" s="191"/>
      <c r="Q294" s="191"/>
      <c r="R294" s="191"/>
      <c r="S294" s="191"/>
      <c r="T294" s="19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6" t="s">
        <v>137</v>
      </c>
      <c r="AU294" s="186" t="s">
        <v>85</v>
      </c>
      <c r="AV294" s="13" t="s">
        <v>85</v>
      </c>
      <c r="AW294" s="13" t="s">
        <v>38</v>
      </c>
      <c r="AX294" s="13" t="s">
        <v>75</v>
      </c>
      <c r="AY294" s="186" t="s">
        <v>125</v>
      </c>
    </row>
    <row r="295" s="14" customFormat="1">
      <c r="A295" s="14"/>
      <c r="B295" s="193"/>
      <c r="C295" s="14"/>
      <c r="D295" s="179" t="s">
        <v>137</v>
      </c>
      <c r="E295" s="194" t="s">
        <v>3</v>
      </c>
      <c r="F295" s="195" t="s">
        <v>157</v>
      </c>
      <c r="G295" s="14"/>
      <c r="H295" s="196">
        <v>66.200000000000003</v>
      </c>
      <c r="I295" s="197"/>
      <c r="J295" s="14"/>
      <c r="K295" s="14"/>
      <c r="L295" s="193"/>
      <c r="M295" s="198"/>
      <c r="N295" s="199"/>
      <c r="O295" s="199"/>
      <c r="P295" s="199"/>
      <c r="Q295" s="199"/>
      <c r="R295" s="199"/>
      <c r="S295" s="199"/>
      <c r="T295" s="20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4" t="s">
        <v>137</v>
      </c>
      <c r="AU295" s="194" t="s">
        <v>85</v>
      </c>
      <c r="AV295" s="14" t="s">
        <v>132</v>
      </c>
      <c r="AW295" s="14" t="s">
        <v>38</v>
      </c>
      <c r="AX295" s="14" t="s">
        <v>83</v>
      </c>
      <c r="AY295" s="194" t="s">
        <v>125</v>
      </c>
    </row>
    <row r="296" s="2" customFormat="1" ht="16.5" customHeight="1">
      <c r="A296" s="39"/>
      <c r="B296" s="165"/>
      <c r="C296" s="166" t="s">
        <v>315</v>
      </c>
      <c r="D296" s="166" t="s">
        <v>127</v>
      </c>
      <c r="E296" s="167" t="s">
        <v>806</v>
      </c>
      <c r="F296" s="168" t="s">
        <v>807</v>
      </c>
      <c r="G296" s="169" t="s">
        <v>180</v>
      </c>
      <c r="H296" s="170">
        <v>53.899999999999999</v>
      </c>
      <c r="I296" s="171"/>
      <c r="J296" s="172">
        <f>ROUND(I296*H296,2)</f>
        <v>0</v>
      </c>
      <c r="K296" s="168" t="s">
        <v>131</v>
      </c>
      <c r="L296" s="40"/>
      <c r="M296" s="173" t="s">
        <v>3</v>
      </c>
      <c r="N296" s="174" t="s">
        <v>46</v>
      </c>
      <c r="O296" s="73"/>
      <c r="P296" s="175">
        <f>O296*H296</f>
        <v>0</v>
      </c>
      <c r="Q296" s="175">
        <v>0</v>
      </c>
      <c r="R296" s="175">
        <f>Q296*H296</f>
        <v>0</v>
      </c>
      <c r="S296" s="175">
        <v>0</v>
      </c>
      <c r="T296" s="17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77" t="s">
        <v>132</v>
      </c>
      <c r="AT296" s="177" t="s">
        <v>127</v>
      </c>
      <c r="AU296" s="177" t="s">
        <v>85</v>
      </c>
      <c r="AY296" s="20" t="s">
        <v>125</v>
      </c>
      <c r="BE296" s="178">
        <f>IF(N296="základní",J296,0)</f>
        <v>0</v>
      </c>
      <c r="BF296" s="178">
        <f>IF(N296="snížená",J296,0)</f>
        <v>0</v>
      </c>
      <c r="BG296" s="178">
        <f>IF(N296="zákl. přenesená",J296,0)</f>
        <v>0</v>
      </c>
      <c r="BH296" s="178">
        <f>IF(N296="sníž. přenesená",J296,0)</f>
        <v>0</v>
      </c>
      <c r="BI296" s="178">
        <f>IF(N296="nulová",J296,0)</f>
        <v>0</v>
      </c>
      <c r="BJ296" s="20" t="s">
        <v>83</v>
      </c>
      <c r="BK296" s="178">
        <f>ROUND(I296*H296,2)</f>
        <v>0</v>
      </c>
      <c r="BL296" s="20" t="s">
        <v>132</v>
      </c>
      <c r="BM296" s="177" t="s">
        <v>808</v>
      </c>
    </row>
    <row r="297" s="2" customFormat="1">
      <c r="A297" s="39"/>
      <c r="B297" s="40"/>
      <c r="C297" s="39"/>
      <c r="D297" s="179" t="s">
        <v>134</v>
      </c>
      <c r="E297" s="39"/>
      <c r="F297" s="180" t="s">
        <v>807</v>
      </c>
      <c r="G297" s="39"/>
      <c r="H297" s="39"/>
      <c r="I297" s="181"/>
      <c r="J297" s="39"/>
      <c r="K297" s="39"/>
      <c r="L297" s="40"/>
      <c r="M297" s="182"/>
      <c r="N297" s="183"/>
      <c r="O297" s="73"/>
      <c r="P297" s="73"/>
      <c r="Q297" s="73"/>
      <c r="R297" s="73"/>
      <c r="S297" s="73"/>
      <c r="T297" s="74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20" t="s">
        <v>134</v>
      </c>
      <c r="AU297" s="20" t="s">
        <v>85</v>
      </c>
    </row>
    <row r="298" s="2" customFormat="1">
      <c r="A298" s="39"/>
      <c r="B298" s="40"/>
      <c r="C298" s="39"/>
      <c r="D298" s="179" t="s">
        <v>135</v>
      </c>
      <c r="E298" s="39"/>
      <c r="F298" s="184" t="s">
        <v>802</v>
      </c>
      <c r="G298" s="39"/>
      <c r="H298" s="39"/>
      <c r="I298" s="181"/>
      <c r="J298" s="39"/>
      <c r="K298" s="39"/>
      <c r="L298" s="40"/>
      <c r="M298" s="182"/>
      <c r="N298" s="183"/>
      <c r="O298" s="73"/>
      <c r="P298" s="73"/>
      <c r="Q298" s="73"/>
      <c r="R298" s="73"/>
      <c r="S298" s="73"/>
      <c r="T298" s="7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20" t="s">
        <v>135</v>
      </c>
      <c r="AU298" s="20" t="s">
        <v>85</v>
      </c>
    </row>
    <row r="299" s="13" customFormat="1">
      <c r="A299" s="13"/>
      <c r="B299" s="185"/>
      <c r="C299" s="13"/>
      <c r="D299" s="179" t="s">
        <v>137</v>
      </c>
      <c r="E299" s="186" t="s">
        <v>3</v>
      </c>
      <c r="F299" s="187" t="s">
        <v>685</v>
      </c>
      <c r="G299" s="13"/>
      <c r="H299" s="188">
        <v>7.5</v>
      </c>
      <c r="I299" s="189"/>
      <c r="J299" s="13"/>
      <c r="K299" s="13"/>
      <c r="L299" s="185"/>
      <c r="M299" s="190"/>
      <c r="N299" s="191"/>
      <c r="O299" s="191"/>
      <c r="P299" s="191"/>
      <c r="Q299" s="191"/>
      <c r="R299" s="191"/>
      <c r="S299" s="191"/>
      <c r="T299" s="19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6" t="s">
        <v>137</v>
      </c>
      <c r="AU299" s="186" t="s">
        <v>85</v>
      </c>
      <c r="AV299" s="13" t="s">
        <v>85</v>
      </c>
      <c r="AW299" s="13" t="s">
        <v>38</v>
      </c>
      <c r="AX299" s="13" t="s">
        <v>75</v>
      </c>
      <c r="AY299" s="186" t="s">
        <v>125</v>
      </c>
    </row>
    <row r="300" s="13" customFormat="1">
      <c r="A300" s="13"/>
      <c r="B300" s="185"/>
      <c r="C300" s="13"/>
      <c r="D300" s="179" t="s">
        <v>137</v>
      </c>
      <c r="E300" s="186" t="s">
        <v>3</v>
      </c>
      <c r="F300" s="187" t="s">
        <v>686</v>
      </c>
      <c r="G300" s="13"/>
      <c r="H300" s="188">
        <v>1.5</v>
      </c>
      <c r="I300" s="189"/>
      <c r="J300" s="13"/>
      <c r="K300" s="13"/>
      <c r="L300" s="185"/>
      <c r="M300" s="190"/>
      <c r="N300" s="191"/>
      <c r="O300" s="191"/>
      <c r="P300" s="191"/>
      <c r="Q300" s="191"/>
      <c r="R300" s="191"/>
      <c r="S300" s="191"/>
      <c r="T300" s="19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6" t="s">
        <v>137</v>
      </c>
      <c r="AU300" s="186" t="s">
        <v>85</v>
      </c>
      <c r="AV300" s="13" t="s">
        <v>85</v>
      </c>
      <c r="AW300" s="13" t="s">
        <v>38</v>
      </c>
      <c r="AX300" s="13" t="s">
        <v>75</v>
      </c>
      <c r="AY300" s="186" t="s">
        <v>125</v>
      </c>
    </row>
    <row r="301" s="13" customFormat="1">
      <c r="A301" s="13"/>
      <c r="B301" s="185"/>
      <c r="C301" s="13"/>
      <c r="D301" s="179" t="s">
        <v>137</v>
      </c>
      <c r="E301" s="186" t="s">
        <v>3</v>
      </c>
      <c r="F301" s="187" t="s">
        <v>690</v>
      </c>
      <c r="G301" s="13"/>
      <c r="H301" s="188">
        <v>3</v>
      </c>
      <c r="I301" s="189"/>
      <c r="J301" s="13"/>
      <c r="K301" s="13"/>
      <c r="L301" s="185"/>
      <c r="M301" s="190"/>
      <c r="N301" s="191"/>
      <c r="O301" s="191"/>
      <c r="P301" s="191"/>
      <c r="Q301" s="191"/>
      <c r="R301" s="191"/>
      <c r="S301" s="191"/>
      <c r="T301" s="19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6" t="s">
        <v>137</v>
      </c>
      <c r="AU301" s="186" t="s">
        <v>85</v>
      </c>
      <c r="AV301" s="13" t="s">
        <v>85</v>
      </c>
      <c r="AW301" s="13" t="s">
        <v>38</v>
      </c>
      <c r="AX301" s="13" t="s">
        <v>75</v>
      </c>
      <c r="AY301" s="186" t="s">
        <v>125</v>
      </c>
    </row>
    <row r="302" s="13" customFormat="1">
      <c r="A302" s="13"/>
      <c r="B302" s="185"/>
      <c r="C302" s="13"/>
      <c r="D302" s="179" t="s">
        <v>137</v>
      </c>
      <c r="E302" s="186" t="s">
        <v>3</v>
      </c>
      <c r="F302" s="187" t="s">
        <v>691</v>
      </c>
      <c r="G302" s="13"/>
      <c r="H302" s="188">
        <v>3</v>
      </c>
      <c r="I302" s="189"/>
      <c r="J302" s="13"/>
      <c r="K302" s="13"/>
      <c r="L302" s="185"/>
      <c r="M302" s="190"/>
      <c r="N302" s="191"/>
      <c r="O302" s="191"/>
      <c r="P302" s="191"/>
      <c r="Q302" s="191"/>
      <c r="R302" s="191"/>
      <c r="S302" s="191"/>
      <c r="T302" s="19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6" t="s">
        <v>137</v>
      </c>
      <c r="AU302" s="186" t="s">
        <v>85</v>
      </c>
      <c r="AV302" s="13" t="s">
        <v>85</v>
      </c>
      <c r="AW302" s="13" t="s">
        <v>38</v>
      </c>
      <c r="AX302" s="13" t="s">
        <v>75</v>
      </c>
      <c r="AY302" s="186" t="s">
        <v>125</v>
      </c>
    </row>
    <row r="303" s="13" customFormat="1">
      <c r="A303" s="13"/>
      <c r="B303" s="185"/>
      <c r="C303" s="13"/>
      <c r="D303" s="179" t="s">
        <v>137</v>
      </c>
      <c r="E303" s="186" t="s">
        <v>3</v>
      </c>
      <c r="F303" s="187" t="s">
        <v>692</v>
      </c>
      <c r="G303" s="13"/>
      <c r="H303" s="188">
        <v>3</v>
      </c>
      <c r="I303" s="189"/>
      <c r="J303" s="13"/>
      <c r="K303" s="13"/>
      <c r="L303" s="185"/>
      <c r="M303" s="190"/>
      <c r="N303" s="191"/>
      <c r="O303" s="191"/>
      <c r="P303" s="191"/>
      <c r="Q303" s="191"/>
      <c r="R303" s="191"/>
      <c r="S303" s="191"/>
      <c r="T303" s="19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6" t="s">
        <v>137</v>
      </c>
      <c r="AU303" s="186" t="s">
        <v>85</v>
      </c>
      <c r="AV303" s="13" t="s">
        <v>85</v>
      </c>
      <c r="AW303" s="13" t="s">
        <v>38</v>
      </c>
      <c r="AX303" s="13" t="s">
        <v>75</v>
      </c>
      <c r="AY303" s="186" t="s">
        <v>125</v>
      </c>
    </row>
    <row r="304" s="13" customFormat="1">
      <c r="A304" s="13"/>
      <c r="B304" s="185"/>
      <c r="C304" s="13"/>
      <c r="D304" s="179" t="s">
        <v>137</v>
      </c>
      <c r="E304" s="186" t="s">
        <v>3</v>
      </c>
      <c r="F304" s="187" t="s">
        <v>693</v>
      </c>
      <c r="G304" s="13"/>
      <c r="H304" s="188">
        <v>7</v>
      </c>
      <c r="I304" s="189"/>
      <c r="J304" s="13"/>
      <c r="K304" s="13"/>
      <c r="L304" s="185"/>
      <c r="M304" s="190"/>
      <c r="N304" s="191"/>
      <c r="O304" s="191"/>
      <c r="P304" s="191"/>
      <c r="Q304" s="191"/>
      <c r="R304" s="191"/>
      <c r="S304" s="191"/>
      <c r="T304" s="19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6" t="s">
        <v>137</v>
      </c>
      <c r="AU304" s="186" t="s">
        <v>85</v>
      </c>
      <c r="AV304" s="13" t="s">
        <v>85</v>
      </c>
      <c r="AW304" s="13" t="s">
        <v>38</v>
      </c>
      <c r="AX304" s="13" t="s">
        <v>75</v>
      </c>
      <c r="AY304" s="186" t="s">
        <v>125</v>
      </c>
    </row>
    <row r="305" s="13" customFormat="1">
      <c r="A305" s="13"/>
      <c r="B305" s="185"/>
      <c r="C305" s="13"/>
      <c r="D305" s="179" t="s">
        <v>137</v>
      </c>
      <c r="E305" s="186" t="s">
        <v>3</v>
      </c>
      <c r="F305" s="187" t="s">
        <v>694</v>
      </c>
      <c r="G305" s="13"/>
      <c r="H305" s="188">
        <v>15.699999999999999</v>
      </c>
      <c r="I305" s="189"/>
      <c r="J305" s="13"/>
      <c r="K305" s="13"/>
      <c r="L305" s="185"/>
      <c r="M305" s="190"/>
      <c r="N305" s="191"/>
      <c r="O305" s="191"/>
      <c r="P305" s="191"/>
      <c r="Q305" s="191"/>
      <c r="R305" s="191"/>
      <c r="S305" s="191"/>
      <c r="T305" s="19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6" t="s">
        <v>137</v>
      </c>
      <c r="AU305" s="186" t="s">
        <v>85</v>
      </c>
      <c r="AV305" s="13" t="s">
        <v>85</v>
      </c>
      <c r="AW305" s="13" t="s">
        <v>38</v>
      </c>
      <c r="AX305" s="13" t="s">
        <v>75</v>
      </c>
      <c r="AY305" s="186" t="s">
        <v>125</v>
      </c>
    </row>
    <row r="306" s="13" customFormat="1">
      <c r="A306" s="13"/>
      <c r="B306" s="185"/>
      <c r="C306" s="13"/>
      <c r="D306" s="179" t="s">
        <v>137</v>
      </c>
      <c r="E306" s="186" t="s">
        <v>3</v>
      </c>
      <c r="F306" s="187" t="s">
        <v>695</v>
      </c>
      <c r="G306" s="13"/>
      <c r="H306" s="188">
        <v>7.5</v>
      </c>
      <c r="I306" s="189"/>
      <c r="J306" s="13"/>
      <c r="K306" s="13"/>
      <c r="L306" s="185"/>
      <c r="M306" s="190"/>
      <c r="N306" s="191"/>
      <c r="O306" s="191"/>
      <c r="P306" s="191"/>
      <c r="Q306" s="191"/>
      <c r="R306" s="191"/>
      <c r="S306" s="191"/>
      <c r="T306" s="19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6" t="s">
        <v>137</v>
      </c>
      <c r="AU306" s="186" t="s">
        <v>85</v>
      </c>
      <c r="AV306" s="13" t="s">
        <v>85</v>
      </c>
      <c r="AW306" s="13" t="s">
        <v>38</v>
      </c>
      <c r="AX306" s="13" t="s">
        <v>75</v>
      </c>
      <c r="AY306" s="186" t="s">
        <v>125</v>
      </c>
    </row>
    <row r="307" s="13" customFormat="1">
      <c r="A307" s="13"/>
      <c r="B307" s="185"/>
      <c r="C307" s="13"/>
      <c r="D307" s="179" t="s">
        <v>137</v>
      </c>
      <c r="E307" s="186" t="s">
        <v>3</v>
      </c>
      <c r="F307" s="187" t="s">
        <v>696</v>
      </c>
      <c r="G307" s="13"/>
      <c r="H307" s="188">
        <v>1.5</v>
      </c>
      <c r="I307" s="189"/>
      <c r="J307" s="13"/>
      <c r="K307" s="13"/>
      <c r="L307" s="185"/>
      <c r="M307" s="190"/>
      <c r="N307" s="191"/>
      <c r="O307" s="191"/>
      <c r="P307" s="191"/>
      <c r="Q307" s="191"/>
      <c r="R307" s="191"/>
      <c r="S307" s="191"/>
      <c r="T307" s="19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6" t="s">
        <v>137</v>
      </c>
      <c r="AU307" s="186" t="s">
        <v>85</v>
      </c>
      <c r="AV307" s="13" t="s">
        <v>85</v>
      </c>
      <c r="AW307" s="13" t="s">
        <v>38</v>
      </c>
      <c r="AX307" s="13" t="s">
        <v>75</v>
      </c>
      <c r="AY307" s="186" t="s">
        <v>125</v>
      </c>
    </row>
    <row r="308" s="13" customFormat="1">
      <c r="A308" s="13"/>
      <c r="B308" s="185"/>
      <c r="C308" s="13"/>
      <c r="D308" s="179" t="s">
        <v>137</v>
      </c>
      <c r="E308" s="186" t="s">
        <v>3</v>
      </c>
      <c r="F308" s="187" t="s">
        <v>697</v>
      </c>
      <c r="G308" s="13"/>
      <c r="H308" s="188">
        <v>3</v>
      </c>
      <c r="I308" s="189"/>
      <c r="J308" s="13"/>
      <c r="K308" s="13"/>
      <c r="L308" s="185"/>
      <c r="M308" s="190"/>
      <c r="N308" s="191"/>
      <c r="O308" s="191"/>
      <c r="P308" s="191"/>
      <c r="Q308" s="191"/>
      <c r="R308" s="191"/>
      <c r="S308" s="191"/>
      <c r="T308" s="19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6" t="s">
        <v>137</v>
      </c>
      <c r="AU308" s="186" t="s">
        <v>85</v>
      </c>
      <c r="AV308" s="13" t="s">
        <v>85</v>
      </c>
      <c r="AW308" s="13" t="s">
        <v>38</v>
      </c>
      <c r="AX308" s="13" t="s">
        <v>75</v>
      </c>
      <c r="AY308" s="186" t="s">
        <v>125</v>
      </c>
    </row>
    <row r="309" s="13" customFormat="1">
      <c r="A309" s="13"/>
      <c r="B309" s="185"/>
      <c r="C309" s="13"/>
      <c r="D309" s="179" t="s">
        <v>137</v>
      </c>
      <c r="E309" s="186" t="s">
        <v>3</v>
      </c>
      <c r="F309" s="187" t="s">
        <v>698</v>
      </c>
      <c r="G309" s="13"/>
      <c r="H309" s="188">
        <v>1.2</v>
      </c>
      <c r="I309" s="189"/>
      <c r="J309" s="13"/>
      <c r="K309" s="13"/>
      <c r="L309" s="185"/>
      <c r="M309" s="190"/>
      <c r="N309" s="191"/>
      <c r="O309" s="191"/>
      <c r="P309" s="191"/>
      <c r="Q309" s="191"/>
      <c r="R309" s="191"/>
      <c r="S309" s="191"/>
      <c r="T309" s="19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6" t="s">
        <v>137</v>
      </c>
      <c r="AU309" s="186" t="s">
        <v>85</v>
      </c>
      <c r="AV309" s="13" t="s">
        <v>85</v>
      </c>
      <c r="AW309" s="13" t="s">
        <v>38</v>
      </c>
      <c r="AX309" s="13" t="s">
        <v>75</v>
      </c>
      <c r="AY309" s="186" t="s">
        <v>125</v>
      </c>
    </row>
    <row r="310" s="14" customFormat="1">
      <c r="A310" s="14"/>
      <c r="B310" s="193"/>
      <c r="C310" s="14"/>
      <c r="D310" s="179" t="s">
        <v>137</v>
      </c>
      <c r="E310" s="194" t="s">
        <v>3</v>
      </c>
      <c r="F310" s="195" t="s">
        <v>157</v>
      </c>
      <c r="G310" s="14"/>
      <c r="H310" s="196">
        <v>53.900000000000006</v>
      </c>
      <c r="I310" s="197"/>
      <c r="J310" s="14"/>
      <c r="K310" s="14"/>
      <c r="L310" s="193"/>
      <c r="M310" s="198"/>
      <c r="N310" s="199"/>
      <c r="O310" s="199"/>
      <c r="P310" s="199"/>
      <c r="Q310" s="199"/>
      <c r="R310" s="199"/>
      <c r="S310" s="199"/>
      <c r="T310" s="20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4" t="s">
        <v>137</v>
      </c>
      <c r="AU310" s="194" t="s">
        <v>85</v>
      </c>
      <c r="AV310" s="14" t="s">
        <v>132</v>
      </c>
      <c r="AW310" s="14" t="s">
        <v>38</v>
      </c>
      <c r="AX310" s="14" t="s">
        <v>83</v>
      </c>
      <c r="AY310" s="194" t="s">
        <v>125</v>
      </c>
    </row>
    <row r="311" s="2" customFormat="1" ht="16.5" customHeight="1">
      <c r="A311" s="39"/>
      <c r="B311" s="165"/>
      <c r="C311" s="166" t="s">
        <v>320</v>
      </c>
      <c r="D311" s="166" t="s">
        <v>127</v>
      </c>
      <c r="E311" s="167" t="s">
        <v>809</v>
      </c>
      <c r="F311" s="168" t="s">
        <v>810</v>
      </c>
      <c r="G311" s="169" t="s">
        <v>180</v>
      </c>
      <c r="H311" s="170">
        <v>24.5</v>
      </c>
      <c r="I311" s="171"/>
      <c r="J311" s="172">
        <f>ROUND(I311*H311,2)</f>
        <v>0</v>
      </c>
      <c r="K311" s="168" t="s">
        <v>131</v>
      </c>
      <c r="L311" s="40"/>
      <c r="M311" s="173" t="s">
        <v>3</v>
      </c>
      <c r="N311" s="174" t="s">
        <v>46</v>
      </c>
      <c r="O311" s="73"/>
      <c r="P311" s="175">
        <f>O311*H311</f>
        <v>0</v>
      </c>
      <c r="Q311" s="175">
        <v>0</v>
      </c>
      <c r="R311" s="175">
        <f>Q311*H311</f>
        <v>0</v>
      </c>
      <c r="S311" s="175">
        <v>0</v>
      </c>
      <c r="T311" s="17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77" t="s">
        <v>132</v>
      </c>
      <c r="AT311" s="177" t="s">
        <v>127</v>
      </c>
      <c r="AU311" s="177" t="s">
        <v>85</v>
      </c>
      <c r="AY311" s="20" t="s">
        <v>125</v>
      </c>
      <c r="BE311" s="178">
        <f>IF(N311="základní",J311,0)</f>
        <v>0</v>
      </c>
      <c r="BF311" s="178">
        <f>IF(N311="snížená",J311,0)</f>
        <v>0</v>
      </c>
      <c r="BG311" s="178">
        <f>IF(N311="zákl. přenesená",J311,0)</f>
        <v>0</v>
      </c>
      <c r="BH311" s="178">
        <f>IF(N311="sníž. přenesená",J311,0)</f>
        <v>0</v>
      </c>
      <c r="BI311" s="178">
        <f>IF(N311="nulová",J311,0)</f>
        <v>0</v>
      </c>
      <c r="BJ311" s="20" t="s">
        <v>83</v>
      </c>
      <c r="BK311" s="178">
        <f>ROUND(I311*H311,2)</f>
        <v>0</v>
      </c>
      <c r="BL311" s="20" t="s">
        <v>132</v>
      </c>
      <c r="BM311" s="177" t="s">
        <v>811</v>
      </c>
    </row>
    <row r="312" s="2" customFormat="1">
      <c r="A312" s="39"/>
      <c r="B312" s="40"/>
      <c r="C312" s="39"/>
      <c r="D312" s="179" t="s">
        <v>134</v>
      </c>
      <c r="E312" s="39"/>
      <c r="F312" s="180" t="s">
        <v>810</v>
      </c>
      <c r="G312" s="39"/>
      <c r="H312" s="39"/>
      <c r="I312" s="181"/>
      <c r="J312" s="39"/>
      <c r="K312" s="39"/>
      <c r="L312" s="40"/>
      <c r="M312" s="182"/>
      <c r="N312" s="183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134</v>
      </c>
      <c r="AU312" s="20" t="s">
        <v>85</v>
      </c>
    </row>
    <row r="313" s="2" customFormat="1">
      <c r="A313" s="39"/>
      <c r="B313" s="40"/>
      <c r="C313" s="39"/>
      <c r="D313" s="179" t="s">
        <v>135</v>
      </c>
      <c r="E313" s="39"/>
      <c r="F313" s="184" t="s">
        <v>802</v>
      </c>
      <c r="G313" s="39"/>
      <c r="H313" s="39"/>
      <c r="I313" s="181"/>
      <c r="J313" s="39"/>
      <c r="K313" s="39"/>
      <c r="L313" s="40"/>
      <c r="M313" s="182"/>
      <c r="N313" s="183"/>
      <c r="O313" s="73"/>
      <c r="P313" s="73"/>
      <c r="Q313" s="73"/>
      <c r="R313" s="73"/>
      <c r="S313" s="73"/>
      <c r="T313" s="74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20" t="s">
        <v>135</v>
      </c>
      <c r="AU313" s="20" t="s">
        <v>85</v>
      </c>
    </row>
    <row r="314" s="13" customFormat="1">
      <c r="A314" s="13"/>
      <c r="B314" s="185"/>
      <c r="C314" s="13"/>
      <c r="D314" s="179" t="s">
        <v>137</v>
      </c>
      <c r="E314" s="186" t="s">
        <v>3</v>
      </c>
      <c r="F314" s="187" t="s">
        <v>702</v>
      </c>
      <c r="G314" s="13"/>
      <c r="H314" s="188">
        <v>1.5</v>
      </c>
      <c r="I314" s="189"/>
      <c r="J314" s="13"/>
      <c r="K314" s="13"/>
      <c r="L314" s="185"/>
      <c r="M314" s="190"/>
      <c r="N314" s="191"/>
      <c r="O314" s="191"/>
      <c r="P314" s="191"/>
      <c r="Q314" s="191"/>
      <c r="R314" s="191"/>
      <c r="S314" s="191"/>
      <c r="T314" s="19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6" t="s">
        <v>137</v>
      </c>
      <c r="AU314" s="186" t="s">
        <v>85</v>
      </c>
      <c r="AV314" s="13" t="s">
        <v>85</v>
      </c>
      <c r="AW314" s="13" t="s">
        <v>38</v>
      </c>
      <c r="AX314" s="13" t="s">
        <v>75</v>
      </c>
      <c r="AY314" s="186" t="s">
        <v>125</v>
      </c>
    </row>
    <row r="315" s="13" customFormat="1">
      <c r="A315" s="13"/>
      <c r="B315" s="185"/>
      <c r="C315" s="13"/>
      <c r="D315" s="179" t="s">
        <v>137</v>
      </c>
      <c r="E315" s="186" t="s">
        <v>3</v>
      </c>
      <c r="F315" s="187" t="s">
        <v>703</v>
      </c>
      <c r="G315" s="13"/>
      <c r="H315" s="188">
        <v>7</v>
      </c>
      <c r="I315" s="189"/>
      <c r="J315" s="13"/>
      <c r="K315" s="13"/>
      <c r="L315" s="185"/>
      <c r="M315" s="190"/>
      <c r="N315" s="191"/>
      <c r="O315" s="191"/>
      <c r="P315" s="191"/>
      <c r="Q315" s="191"/>
      <c r="R315" s="191"/>
      <c r="S315" s="191"/>
      <c r="T315" s="19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6" t="s">
        <v>137</v>
      </c>
      <c r="AU315" s="186" t="s">
        <v>85</v>
      </c>
      <c r="AV315" s="13" t="s">
        <v>85</v>
      </c>
      <c r="AW315" s="13" t="s">
        <v>38</v>
      </c>
      <c r="AX315" s="13" t="s">
        <v>75</v>
      </c>
      <c r="AY315" s="186" t="s">
        <v>125</v>
      </c>
    </row>
    <row r="316" s="13" customFormat="1">
      <c r="A316" s="13"/>
      <c r="B316" s="185"/>
      <c r="C316" s="13"/>
      <c r="D316" s="179" t="s">
        <v>137</v>
      </c>
      <c r="E316" s="186" t="s">
        <v>3</v>
      </c>
      <c r="F316" s="187" t="s">
        <v>704</v>
      </c>
      <c r="G316" s="13"/>
      <c r="H316" s="188">
        <v>8.5</v>
      </c>
      <c r="I316" s="189"/>
      <c r="J316" s="13"/>
      <c r="K316" s="13"/>
      <c r="L316" s="185"/>
      <c r="M316" s="190"/>
      <c r="N316" s="191"/>
      <c r="O316" s="191"/>
      <c r="P316" s="191"/>
      <c r="Q316" s="191"/>
      <c r="R316" s="191"/>
      <c r="S316" s="191"/>
      <c r="T316" s="19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6" t="s">
        <v>137</v>
      </c>
      <c r="AU316" s="186" t="s">
        <v>85</v>
      </c>
      <c r="AV316" s="13" t="s">
        <v>85</v>
      </c>
      <c r="AW316" s="13" t="s">
        <v>38</v>
      </c>
      <c r="AX316" s="13" t="s">
        <v>75</v>
      </c>
      <c r="AY316" s="186" t="s">
        <v>125</v>
      </c>
    </row>
    <row r="317" s="13" customFormat="1">
      <c r="A317" s="13"/>
      <c r="B317" s="185"/>
      <c r="C317" s="13"/>
      <c r="D317" s="179" t="s">
        <v>137</v>
      </c>
      <c r="E317" s="186" t="s">
        <v>3</v>
      </c>
      <c r="F317" s="187" t="s">
        <v>705</v>
      </c>
      <c r="G317" s="13"/>
      <c r="H317" s="188">
        <v>7.5</v>
      </c>
      <c r="I317" s="189"/>
      <c r="J317" s="13"/>
      <c r="K317" s="13"/>
      <c r="L317" s="185"/>
      <c r="M317" s="190"/>
      <c r="N317" s="191"/>
      <c r="O317" s="191"/>
      <c r="P317" s="191"/>
      <c r="Q317" s="191"/>
      <c r="R317" s="191"/>
      <c r="S317" s="191"/>
      <c r="T317" s="19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6" t="s">
        <v>137</v>
      </c>
      <c r="AU317" s="186" t="s">
        <v>85</v>
      </c>
      <c r="AV317" s="13" t="s">
        <v>85</v>
      </c>
      <c r="AW317" s="13" t="s">
        <v>38</v>
      </c>
      <c r="AX317" s="13" t="s">
        <v>75</v>
      </c>
      <c r="AY317" s="186" t="s">
        <v>125</v>
      </c>
    </row>
    <row r="318" s="14" customFormat="1">
      <c r="A318" s="14"/>
      <c r="B318" s="193"/>
      <c r="C318" s="14"/>
      <c r="D318" s="179" t="s">
        <v>137</v>
      </c>
      <c r="E318" s="194" t="s">
        <v>3</v>
      </c>
      <c r="F318" s="195" t="s">
        <v>157</v>
      </c>
      <c r="G318" s="14"/>
      <c r="H318" s="196">
        <v>24.5</v>
      </c>
      <c r="I318" s="197"/>
      <c r="J318" s="14"/>
      <c r="K318" s="14"/>
      <c r="L318" s="193"/>
      <c r="M318" s="198"/>
      <c r="N318" s="199"/>
      <c r="O318" s="199"/>
      <c r="P318" s="199"/>
      <c r="Q318" s="199"/>
      <c r="R318" s="199"/>
      <c r="S318" s="199"/>
      <c r="T318" s="20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4" t="s">
        <v>137</v>
      </c>
      <c r="AU318" s="194" t="s">
        <v>85</v>
      </c>
      <c r="AV318" s="14" t="s">
        <v>132</v>
      </c>
      <c r="AW318" s="14" t="s">
        <v>38</v>
      </c>
      <c r="AX318" s="14" t="s">
        <v>83</v>
      </c>
      <c r="AY318" s="194" t="s">
        <v>125</v>
      </c>
    </row>
    <row r="319" s="2" customFormat="1" ht="16.5" customHeight="1">
      <c r="A319" s="39"/>
      <c r="B319" s="165"/>
      <c r="C319" s="166" t="s">
        <v>326</v>
      </c>
      <c r="D319" s="166" t="s">
        <v>127</v>
      </c>
      <c r="E319" s="167" t="s">
        <v>812</v>
      </c>
      <c r="F319" s="168" t="s">
        <v>813</v>
      </c>
      <c r="G319" s="169" t="s">
        <v>180</v>
      </c>
      <c r="H319" s="170">
        <v>4.5</v>
      </c>
      <c r="I319" s="171"/>
      <c r="J319" s="172">
        <f>ROUND(I319*H319,2)</f>
        <v>0</v>
      </c>
      <c r="K319" s="168" t="s">
        <v>131</v>
      </c>
      <c r="L319" s="40"/>
      <c r="M319" s="173" t="s">
        <v>3</v>
      </c>
      <c r="N319" s="174" t="s">
        <v>46</v>
      </c>
      <c r="O319" s="73"/>
      <c r="P319" s="175">
        <f>O319*H319</f>
        <v>0</v>
      </c>
      <c r="Q319" s="175">
        <v>0</v>
      </c>
      <c r="R319" s="175">
        <f>Q319*H319</f>
        <v>0</v>
      </c>
      <c r="S319" s="175">
        <v>0</v>
      </c>
      <c r="T319" s="17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77" t="s">
        <v>132</v>
      </c>
      <c r="AT319" s="177" t="s">
        <v>127</v>
      </c>
      <c r="AU319" s="177" t="s">
        <v>85</v>
      </c>
      <c r="AY319" s="20" t="s">
        <v>125</v>
      </c>
      <c r="BE319" s="178">
        <f>IF(N319="základní",J319,0)</f>
        <v>0</v>
      </c>
      <c r="BF319" s="178">
        <f>IF(N319="snížená",J319,0)</f>
        <v>0</v>
      </c>
      <c r="BG319" s="178">
        <f>IF(N319="zákl. přenesená",J319,0)</f>
        <v>0</v>
      </c>
      <c r="BH319" s="178">
        <f>IF(N319="sníž. přenesená",J319,0)</f>
        <v>0</v>
      </c>
      <c r="BI319" s="178">
        <f>IF(N319="nulová",J319,0)</f>
        <v>0</v>
      </c>
      <c r="BJ319" s="20" t="s">
        <v>83</v>
      </c>
      <c r="BK319" s="178">
        <f>ROUND(I319*H319,2)</f>
        <v>0</v>
      </c>
      <c r="BL319" s="20" t="s">
        <v>132</v>
      </c>
      <c r="BM319" s="177" t="s">
        <v>814</v>
      </c>
    </row>
    <row r="320" s="2" customFormat="1">
      <c r="A320" s="39"/>
      <c r="B320" s="40"/>
      <c r="C320" s="39"/>
      <c r="D320" s="179" t="s">
        <v>134</v>
      </c>
      <c r="E320" s="39"/>
      <c r="F320" s="180" t="s">
        <v>813</v>
      </c>
      <c r="G320" s="39"/>
      <c r="H320" s="39"/>
      <c r="I320" s="181"/>
      <c r="J320" s="39"/>
      <c r="K320" s="39"/>
      <c r="L320" s="40"/>
      <c r="M320" s="182"/>
      <c r="N320" s="183"/>
      <c r="O320" s="73"/>
      <c r="P320" s="73"/>
      <c r="Q320" s="73"/>
      <c r="R320" s="73"/>
      <c r="S320" s="73"/>
      <c r="T320" s="74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20" t="s">
        <v>134</v>
      </c>
      <c r="AU320" s="20" t="s">
        <v>85</v>
      </c>
    </row>
    <row r="321" s="2" customFormat="1">
      <c r="A321" s="39"/>
      <c r="B321" s="40"/>
      <c r="C321" s="39"/>
      <c r="D321" s="179" t="s">
        <v>135</v>
      </c>
      <c r="E321" s="39"/>
      <c r="F321" s="184" t="s">
        <v>802</v>
      </c>
      <c r="G321" s="39"/>
      <c r="H321" s="39"/>
      <c r="I321" s="181"/>
      <c r="J321" s="39"/>
      <c r="K321" s="39"/>
      <c r="L321" s="40"/>
      <c r="M321" s="182"/>
      <c r="N321" s="183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135</v>
      </c>
      <c r="AU321" s="20" t="s">
        <v>85</v>
      </c>
    </row>
    <row r="322" s="13" customFormat="1">
      <c r="A322" s="13"/>
      <c r="B322" s="185"/>
      <c r="C322" s="13"/>
      <c r="D322" s="179" t="s">
        <v>137</v>
      </c>
      <c r="E322" s="186" t="s">
        <v>3</v>
      </c>
      <c r="F322" s="187" t="s">
        <v>643</v>
      </c>
      <c r="G322" s="13"/>
      <c r="H322" s="188">
        <v>4.5</v>
      </c>
      <c r="I322" s="189"/>
      <c r="J322" s="13"/>
      <c r="K322" s="13"/>
      <c r="L322" s="185"/>
      <c r="M322" s="190"/>
      <c r="N322" s="191"/>
      <c r="O322" s="191"/>
      <c r="P322" s="191"/>
      <c r="Q322" s="191"/>
      <c r="R322" s="191"/>
      <c r="S322" s="191"/>
      <c r="T322" s="19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6" t="s">
        <v>137</v>
      </c>
      <c r="AU322" s="186" t="s">
        <v>85</v>
      </c>
      <c r="AV322" s="13" t="s">
        <v>85</v>
      </c>
      <c r="AW322" s="13" t="s">
        <v>38</v>
      </c>
      <c r="AX322" s="13" t="s">
        <v>83</v>
      </c>
      <c r="AY322" s="186" t="s">
        <v>125</v>
      </c>
    </row>
    <row r="323" s="12" customFormat="1" ht="25.92" customHeight="1">
      <c r="A323" s="12"/>
      <c r="B323" s="152"/>
      <c r="C323" s="12"/>
      <c r="D323" s="153" t="s">
        <v>74</v>
      </c>
      <c r="E323" s="154" t="s">
        <v>563</v>
      </c>
      <c r="F323" s="154" t="s">
        <v>564</v>
      </c>
      <c r="G323" s="12"/>
      <c r="H323" s="12"/>
      <c r="I323" s="155"/>
      <c r="J323" s="156">
        <f>BK323</f>
        <v>0</v>
      </c>
      <c r="K323" s="12"/>
      <c r="L323" s="152"/>
      <c r="M323" s="157"/>
      <c r="N323" s="158"/>
      <c r="O323" s="158"/>
      <c r="P323" s="159">
        <f>SUM(P324:P335)</f>
        <v>0</v>
      </c>
      <c r="Q323" s="158"/>
      <c r="R323" s="159">
        <f>SUM(R324:R335)</f>
        <v>0</v>
      </c>
      <c r="S323" s="158"/>
      <c r="T323" s="160">
        <f>SUM(T324:T335)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3" t="s">
        <v>132</v>
      </c>
      <c r="AT323" s="161" t="s">
        <v>74</v>
      </c>
      <c r="AU323" s="161" t="s">
        <v>75</v>
      </c>
      <c r="AY323" s="153" t="s">
        <v>125</v>
      </c>
      <c r="BK323" s="162">
        <f>SUM(BK324:BK335)</f>
        <v>0</v>
      </c>
    </row>
    <row r="324" s="2" customFormat="1" ht="24.15" customHeight="1">
      <c r="A324" s="39"/>
      <c r="B324" s="165"/>
      <c r="C324" s="166" t="s">
        <v>333</v>
      </c>
      <c r="D324" s="166" t="s">
        <v>127</v>
      </c>
      <c r="E324" s="167" t="s">
        <v>566</v>
      </c>
      <c r="F324" s="168" t="s">
        <v>567</v>
      </c>
      <c r="G324" s="169" t="s">
        <v>568</v>
      </c>
      <c r="H324" s="170">
        <v>186.422</v>
      </c>
      <c r="I324" s="171"/>
      <c r="J324" s="172">
        <f>ROUND(I324*H324,2)</f>
        <v>0</v>
      </c>
      <c r="K324" s="168" t="s">
        <v>131</v>
      </c>
      <c r="L324" s="40"/>
      <c r="M324" s="173" t="s">
        <v>3</v>
      </c>
      <c r="N324" s="174" t="s">
        <v>46</v>
      </c>
      <c r="O324" s="73"/>
      <c r="P324" s="175">
        <f>O324*H324</f>
        <v>0</v>
      </c>
      <c r="Q324" s="175">
        <v>0</v>
      </c>
      <c r="R324" s="175">
        <f>Q324*H324</f>
        <v>0</v>
      </c>
      <c r="S324" s="175">
        <v>0</v>
      </c>
      <c r="T324" s="17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77" t="s">
        <v>569</v>
      </c>
      <c r="AT324" s="177" t="s">
        <v>127</v>
      </c>
      <c r="AU324" s="177" t="s">
        <v>83</v>
      </c>
      <c r="AY324" s="20" t="s">
        <v>125</v>
      </c>
      <c r="BE324" s="178">
        <f>IF(N324="základní",J324,0)</f>
        <v>0</v>
      </c>
      <c r="BF324" s="178">
        <f>IF(N324="snížená",J324,0)</f>
        <v>0</v>
      </c>
      <c r="BG324" s="178">
        <f>IF(N324="zákl. přenesená",J324,0)</f>
        <v>0</v>
      </c>
      <c r="BH324" s="178">
        <f>IF(N324="sníž. přenesená",J324,0)</f>
        <v>0</v>
      </c>
      <c r="BI324" s="178">
        <f>IF(N324="nulová",J324,0)</f>
        <v>0</v>
      </c>
      <c r="BJ324" s="20" t="s">
        <v>83</v>
      </c>
      <c r="BK324" s="178">
        <f>ROUND(I324*H324,2)</f>
        <v>0</v>
      </c>
      <c r="BL324" s="20" t="s">
        <v>569</v>
      </c>
      <c r="BM324" s="177" t="s">
        <v>815</v>
      </c>
    </row>
    <row r="325" s="2" customFormat="1">
      <c r="A325" s="39"/>
      <c r="B325" s="40"/>
      <c r="C325" s="39"/>
      <c r="D325" s="179" t="s">
        <v>134</v>
      </c>
      <c r="E325" s="39"/>
      <c r="F325" s="180" t="s">
        <v>571</v>
      </c>
      <c r="G325" s="39"/>
      <c r="H325" s="39"/>
      <c r="I325" s="181"/>
      <c r="J325" s="39"/>
      <c r="K325" s="39"/>
      <c r="L325" s="40"/>
      <c r="M325" s="182"/>
      <c r="N325" s="183"/>
      <c r="O325" s="73"/>
      <c r="P325" s="73"/>
      <c r="Q325" s="73"/>
      <c r="R325" s="73"/>
      <c r="S325" s="73"/>
      <c r="T325" s="7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20" t="s">
        <v>134</v>
      </c>
      <c r="AU325" s="20" t="s">
        <v>83</v>
      </c>
    </row>
    <row r="326" s="2" customFormat="1">
      <c r="A326" s="39"/>
      <c r="B326" s="40"/>
      <c r="C326" s="39"/>
      <c r="D326" s="179" t="s">
        <v>135</v>
      </c>
      <c r="E326" s="39"/>
      <c r="F326" s="184" t="s">
        <v>572</v>
      </c>
      <c r="G326" s="39"/>
      <c r="H326" s="39"/>
      <c r="I326" s="181"/>
      <c r="J326" s="39"/>
      <c r="K326" s="39"/>
      <c r="L326" s="40"/>
      <c r="M326" s="182"/>
      <c r="N326" s="183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135</v>
      </c>
      <c r="AU326" s="20" t="s">
        <v>83</v>
      </c>
    </row>
    <row r="327" s="13" customFormat="1">
      <c r="A327" s="13"/>
      <c r="B327" s="185"/>
      <c r="C327" s="13"/>
      <c r="D327" s="179" t="s">
        <v>137</v>
      </c>
      <c r="E327" s="186" t="s">
        <v>3</v>
      </c>
      <c r="F327" s="187" t="s">
        <v>629</v>
      </c>
      <c r="G327" s="13"/>
      <c r="H327" s="188">
        <v>1.3200000000000003</v>
      </c>
      <c r="I327" s="189"/>
      <c r="J327" s="13"/>
      <c r="K327" s="13"/>
      <c r="L327" s="185"/>
      <c r="M327" s="190"/>
      <c r="N327" s="191"/>
      <c r="O327" s="191"/>
      <c r="P327" s="191"/>
      <c r="Q327" s="191"/>
      <c r="R327" s="191"/>
      <c r="S327" s="191"/>
      <c r="T327" s="19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6" t="s">
        <v>137</v>
      </c>
      <c r="AU327" s="186" t="s">
        <v>83</v>
      </c>
      <c r="AV327" s="13" t="s">
        <v>85</v>
      </c>
      <c r="AW327" s="13" t="s">
        <v>38</v>
      </c>
      <c r="AX327" s="13" t="s">
        <v>75</v>
      </c>
      <c r="AY327" s="186" t="s">
        <v>125</v>
      </c>
    </row>
    <row r="328" s="13" customFormat="1">
      <c r="A328" s="13"/>
      <c r="B328" s="185"/>
      <c r="C328" s="13"/>
      <c r="D328" s="179" t="s">
        <v>137</v>
      </c>
      <c r="E328" s="186" t="s">
        <v>3</v>
      </c>
      <c r="F328" s="187" t="s">
        <v>630</v>
      </c>
      <c r="G328" s="13"/>
      <c r="H328" s="188">
        <v>93.810000000000002</v>
      </c>
      <c r="I328" s="189"/>
      <c r="J328" s="13"/>
      <c r="K328" s="13"/>
      <c r="L328" s="185"/>
      <c r="M328" s="190"/>
      <c r="N328" s="191"/>
      <c r="O328" s="191"/>
      <c r="P328" s="191"/>
      <c r="Q328" s="191"/>
      <c r="R328" s="191"/>
      <c r="S328" s="191"/>
      <c r="T328" s="19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6" t="s">
        <v>137</v>
      </c>
      <c r="AU328" s="186" t="s">
        <v>83</v>
      </c>
      <c r="AV328" s="13" t="s">
        <v>85</v>
      </c>
      <c r="AW328" s="13" t="s">
        <v>38</v>
      </c>
      <c r="AX328" s="13" t="s">
        <v>75</v>
      </c>
      <c r="AY328" s="186" t="s">
        <v>125</v>
      </c>
    </row>
    <row r="329" s="13" customFormat="1">
      <c r="A329" s="13"/>
      <c r="B329" s="185"/>
      <c r="C329" s="13"/>
      <c r="D329" s="179" t="s">
        <v>137</v>
      </c>
      <c r="E329" s="186" t="s">
        <v>3</v>
      </c>
      <c r="F329" s="187" t="s">
        <v>631</v>
      </c>
      <c r="G329" s="13"/>
      <c r="H329" s="188">
        <v>8.4375</v>
      </c>
      <c r="I329" s="189"/>
      <c r="J329" s="13"/>
      <c r="K329" s="13"/>
      <c r="L329" s="185"/>
      <c r="M329" s="190"/>
      <c r="N329" s="191"/>
      <c r="O329" s="191"/>
      <c r="P329" s="191"/>
      <c r="Q329" s="191"/>
      <c r="R329" s="191"/>
      <c r="S329" s="191"/>
      <c r="T329" s="19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6" t="s">
        <v>137</v>
      </c>
      <c r="AU329" s="186" t="s">
        <v>83</v>
      </c>
      <c r="AV329" s="13" t="s">
        <v>85</v>
      </c>
      <c r="AW329" s="13" t="s">
        <v>38</v>
      </c>
      <c r="AX329" s="13" t="s">
        <v>75</v>
      </c>
      <c r="AY329" s="186" t="s">
        <v>125</v>
      </c>
    </row>
    <row r="330" s="14" customFormat="1">
      <c r="A330" s="14"/>
      <c r="B330" s="193"/>
      <c r="C330" s="14"/>
      <c r="D330" s="179" t="s">
        <v>137</v>
      </c>
      <c r="E330" s="194" t="s">
        <v>3</v>
      </c>
      <c r="F330" s="195" t="s">
        <v>157</v>
      </c>
      <c r="G330" s="14"/>
      <c r="H330" s="196">
        <v>103.5675</v>
      </c>
      <c r="I330" s="197"/>
      <c r="J330" s="14"/>
      <c r="K330" s="14"/>
      <c r="L330" s="193"/>
      <c r="M330" s="198"/>
      <c r="N330" s="199"/>
      <c r="O330" s="199"/>
      <c r="P330" s="199"/>
      <c r="Q330" s="199"/>
      <c r="R330" s="199"/>
      <c r="S330" s="199"/>
      <c r="T330" s="20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4" t="s">
        <v>137</v>
      </c>
      <c r="AU330" s="194" t="s">
        <v>83</v>
      </c>
      <c r="AV330" s="14" t="s">
        <v>132</v>
      </c>
      <c r="AW330" s="14" t="s">
        <v>38</v>
      </c>
      <c r="AX330" s="14" t="s">
        <v>83</v>
      </c>
      <c r="AY330" s="194" t="s">
        <v>125</v>
      </c>
    </row>
    <row r="331" s="13" customFormat="1">
      <c r="A331" s="13"/>
      <c r="B331" s="185"/>
      <c r="C331" s="13"/>
      <c r="D331" s="179" t="s">
        <v>137</v>
      </c>
      <c r="E331" s="13"/>
      <c r="F331" s="187" t="s">
        <v>816</v>
      </c>
      <c r="G331" s="13"/>
      <c r="H331" s="188">
        <v>186.422</v>
      </c>
      <c r="I331" s="189"/>
      <c r="J331" s="13"/>
      <c r="K331" s="13"/>
      <c r="L331" s="185"/>
      <c r="M331" s="190"/>
      <c r="N331" s="191"/>
      <c r="O331" s="191"/>
      <c r="P331" s="191"/>
      <c r="Q331" s="191"/>
      <c r="R331" s="191"/>
      <c r="S331" s="191"/>
      <c r="T331" s="19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6" t="s">
        <v>137</v>
      </c>
      <c r="AU331" s="186" t="s">
        <v>83</v>
      </c>
      <c r="AV331" s="13" t="s">
        <v>85</v>
      </c>
      <c r="AW331" s="13" t="s">
        <v>4</v>
      </c>
      <c r="AX331" s="13" t="s">
        <v>83</v>
      </c>
      <c r="AY331" s="186" t="s">
        <v>125</v>
      </c>
    </row>
    <row r="332" s="2" customFormat="1" ht="16.5" customHeight="1">
      <c r="A332" s="39"/>
      <c r="B332" s="165"/>
      <c r="C332" s="166" t="s">
        <v>338</v>
      </c>
      <c r="D332" s="166" t="s">
        <v>127</v>
      </c>
      <c r="E332" s="167" t="s">
        <v>817</v>
      </c>
      <c r="F332" s="168" t="s">
        <v>818</v>
      </c>
      <c r="G332" s="169" t="s">
        <v>568</v>
      </c>
      <c r="H332" s="170">
        <v>90</v>
      </c>
      <c r="I332" s="171"/>
      <c r="J332" s="172">
        <f>ROUND(I332*H332,2)</f>
        <v>0</v>
      </c>
      <c r="K332" s="168" t="s">
        <v>131</v>
      </c>
      <c r="L332" s="40"/>
      <c r="M332" s="173" t="s">
        <v>3</v>
      </c>
      <c r="N332" s="174" t="s">
        <v>46</v>
      </c>
      <c r="O332" s="73"/>
      <c r="P332" s="175">
        <f>O332*H332</f>
        <v>0</v>
      </c>
      <c r="Q332" s="175">
        <v>0</v>
      </c>
      <c r="R332" s="175">
        <f>Q332*H332</f>
        <v>0</v>
      </c>
      <c r="S332" s="175">
        <v>0</v>
      </c>
      <c r="T332" s="17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77" t="s">
        <v>569</v>
      </c>
      <c r="AT332" s="177" t="s">
        <v>127</v>
      </c>
      <c r="AU332" s="177" t="s">
        <v>83</v>
      </c>
      <c r="AY332" s="20" t="s">
        <v>125</v>
      </c>
      <c r="BE332" s="178">
        <f>IF(N332="základní",J332,0)</f>
        <v>0</v>
      </c>
      <c r="BF332" s="178">
        <f>IF(N332="snížená",J332,0)</f>
        <v>0</v>
      </c>
      <c r="BG332" s="178">
        <f>IF(N332="zákl. přenesená",J332,0)</f>
        <v>0</v>
      </c>
      <c r="BH332" s="178">
        <f>IF(N332="sníž. přenesená",J332,0)</f>
        <v>0</v>
      </c>
      <c r="BI332" s="178">
        <f>IF(N332="nulová",J332,0)</f>
        <v>0</v>
      </c>
      <c r="BJ332" s="20" t="s">
        <v>83</v>
      </c>
      <c r="BK332" s="178">
        <f>ROUND(I332*H332,2)</f>
        <v>0</v>
      </c>
      <c r="BL332" s="20" t="s">
        <v>569</v>
      </c>
      <c r="BM332" s="177" t="s">
        <v>819</v>
      </c>
    </row>
    <row r="333" s="2" customFormat="1">
      <c r="A333" s="39"/>
      <c r="B333" s="40"/>
      <c r="C333" s="39"/>
      <c r="D333" s="179" t="s">
        <v>134</v>
      </c>
      <c r="E333" s="39"/>
      <c r="F333" s="180" t="s">
        <v>818</v>
      </c>
      <c r="G333" s="39"/>
      <c r="H333" s="39"/>
      <c r="I333" s="181"/>
      <c r="J333" s="39"/>
      <c r="K333" s="39"/>
      <c r="L333" s="40"/>
      <c r="M333" s="182"/>
      <c r="N333" s="183"/>
      <c r="O333" s="73"/>
      <c r="P333" s="73"/>
      <c r="Q333" s="73"/>
      <c r="R333" s="73"/>
      <c r="S333" s="73"/>
      <c r="T333" s="74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20" t="s">
        <v>134</v>
      </c>
      <c r="AU333" s="20" t="s">
        <v>83</v>
      </c>
    </row>
    <row r="334" s="2" customFormat="1">
      <c r="A334" s="39"/>
      <c r="B334" s="40"/>
      <c r="C334" s="39"/>
      <c r="D334" s="179" t="s">
        <v>135</v>
      </c>
      <c r="E334" s="39"/>
      <c r="F334" s="184" t="s">
        <v>820</v>
      </c>
      <c r="G334" s="39"/>
      <c r="H334" s="39"/>
      <c r="I334" s="181"/>
      <c r="J334" s="39"/>
      <c r="K334" s="39"/>
      <c r="L334" s="40"/>
      <c r="M334" s="182"/>
      <c r="N334" s="183"/>
      <c r="O334" s="73"/>
      <c r="P334" s="73"/>
      <c r="Q334" s="73"/>
      <c r="R334" s="73"/>
      <c r="S334" s="73"/>
      <c r="T334" s="7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20" t="s">
        <v>135</v>
      </c>
      <c r="AU334" s="20" t="s">
        <v>83</v>
      </c>
    </row>
    <row r="335" s="13" customFormat="1">
      <c r="A335" s="13"/>
      <c r="B335" s="185"/>
      <c r="C335" s="13"/>
      <c r="D335" s="179" t="s">
        <v>137</v>
      </c>
      <c r="E335" s="186" t="s">
        <v>3</v>
      </c>
      <c r="F335" s="187" t="s">
        <v>821</v>
      </c>
      <c r="G335" s="13"/>
      <c r="H335" s="188">
        <v>90</v>
      </c>
      <c r="I335" s="189"/>
      <c r="J335" s="13"/>
      <c r="K335" s="13"/>
      <c r="L335" s="185"/>
      <c r="M335" s="211"/>
      <c r="N335" s="212"/>
      <c r="O335" s="212"/>
      <c r="P335" s="212"/>
      <c r="Q335" s="212"/>
      <c r="R335" s="212"/>
      <c r="S335" s="212"/>
      <c r="T335" s="2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6" t="s">
        <v>137</v>
      </c>
      <c r="AU335" s="186" t="s">
        <v>83</v>
      </c>
      <c r="AV335" s="13" t="s">
        <v>85</v>
      </c>
      <c r="AW335" s="13" t="s">
        <v>38</v>
      </c>
      <c r="AX335" s="13" t="s">
        <v>83</v>
      </c>
      <c r="AY335" s="186" t="s">
        <v>125</v>
      </c>
    </row>
    <row r="336" s="2" customFormat="1" ht="6.96" customHeight="1">
      <c r="A336" s="39"/>
      <c r="B336" s="56"/>
      <c r="C336" s="57"/>
      <c r="D336" s="57"/>
      <c r="E336" s="57"/>
      <c r="F336" s="57"/>
      <c r="G336" s="57"/>
      <c r="H336" s="57"/>
      <c r="I336" s="57"/>
      <c r="J336" s="57"/>
      <c r="K336" s="57"/>
      <c r="L336" s="40"/>
      <c r="M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</row>
  </sheetData>
  <autoFilter ref="C82:K3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85</v>
      </c>
    </row>
    <row r="4" s="1" customFormat="1" ht="24.96" customHeight="1">
      <c r="B4" s="23"/>
      <c r="D4" s="24" t="s">
        <v>96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III/3284 Sendražice, ul. Hlavní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822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2. 12. 2024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26</v>
      </c>
      <c r="J23" s="28" t="s">
        <v>36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37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39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41</v>
      </c>
      <c r="E30" s="39"/>
      <c r="F30" s="39"/>
      <c r="G30" s="39"/>
      <c r="H30" s="39"/>
      <c r="I30" s="39"/>
      <c r="J30" s="91">
        <f>ROUND(J80,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45</v>
      </c>
      <c r="E33" s="33" t="s">
        <v>46</v>
      </c>
      <c r="F33" s="123">
        <f>ROUND((SUM(BE80:BE110)),  2)</f>
        <v>0</v>
      </c>
      <c r="G33" s="39"/>
      <c r="H33" s="39"/>
      <c r="I33" s="124">
        <v>0.20999999999999999</v>
      </c>
      <c r="J33" s="123">
        <f>ROUND(((SUM(BE80:BE110))*I33),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47</v>
      </c>
      <c r="F34" s="123">
        <f>ROUND((SUM(BF80:BF110)),  2)</f>
        <v>0</v>
      </c>
      <c r="G34" s="39"/>
      <c r="H34" s="39"/>
      <c r="I34" s="124">
        <v>0.12</v>
      </c>
      <c r="J34" s="123">
        <f>ROUND(((SUM(BF80:BF110))*I34),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48</v>
      </c>
      <c r="F35" s="123">
        <f>ROUND((SUM(BG80:BG110)),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49</v>
      </c>
      <c r="F36" s="123">
        <f>ROUND((SUM(BH80:BH110)),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50</v>
      </c>
      <c r="F37" s="123">
        <f>ROUND((SUM(BI80:BI110)),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51</v>
      </c>
      <c r="E39" s="77"/>
      <c r="F39" s="77"/>
      <c r="G39" s="127" t="s">
        <v>52</v>
      </c>
      <c r="H39" s="128" t="s">
        <v>53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III/3284 Sendražice, ul. Hlavní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801 - Vegetační úpravy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k.ú. Sendražice u Kolína</v>
      </c>
      <c r="G52" s="39"/>
      <c r="H52" s="39"/>
      <c r="I52" s="33" t="s">
        <v>23</v>
      </c>
      <c r="J52" s="65" t="str">
        <f>IF(J12="","",J12)</f>
        <v>2. 12. 2024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KSÚS Středočeského kraje</v>
      </c>
      <c r="G54" s="39"/>
      <c r="H54" s="39"/>
      <c r="I54" s="33" t="s">
        <v>32</v>
      </c>
      <c r="J54" s="37" t="str">
        <f>E21</f>
        <v>DIPRO, spol. s 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>Jitka Heřmanová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100</v>
      </c>
      <c r="D57" s="125"/>
      <c r="E57" s="125"/>
      <c r="F57" s="125"/>
      <c r="G57" s="125"/>
      <c r="H57" s="125"/>
      <c r="I57" s="125"/>
      <c r="J57" s="132" t="s">
        <v>101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73</v>
      </c>
      <c r="D59" s="39"/>
      <c r="E59" s="39"/>
      <c r="F59" s="39"/>
      <c r="G59" s="39"/>
      <c r="H59" s="39"/>
      <c r="I59" s="39"/>
      <c r="J59" s="91">
        <f>J80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102</v>
      </c>
    </row>
    <row r="60" s="9" customFormat="1" ht="24.96" customHeight="1">
      <c r="A60" s="9"/>
      <c r="B60" s="134"/>
      <c r="C60" s="9"/>
      <c r="D60" s="135" t="s">
        <v>619</v>
      </c>
      <c r="E60" s="136"/>
      <c r="F60" s="136"/>
      <c r="G60" s="136"/>
      <c r="H60" s="136"/>
      <c r="I60" s="136"/>
      <c r="J60" s="137">
        <f>J81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11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1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110</v>
      </c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17</v>
      </c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39"/>
      <c r="D70" s="39"/>
      <c r="E70" s="116" t="str">
        <f>E7</f>
        <v>III/3284 Sendražice, ul. Hlavní</v>
      </c>
      <c r="F70" s="33"/>
      <c r="G70" s="33"/>
      <c r="H70" s="33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39"/>
      <c r="D72" s="39"/>
      <c r="E72" s="63" t="str">
        <f>E9</f>
        <v>SO 801 - Vegetační úpravy</v>
      </c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39"/>
      <c r="E74" s="39"/>
      <c r="F74" s="28" t="str">
        <f>F12</f>
        <v>k.ú. Sendražice u Kolína</v>
      </c>
      <c r="G74" s="39"/>
      <c r="H74" s="39"/>
      <c r="I74" s="33" t="s">
        <v>23</v>
      </c>
      <c r="J74" s="65" t="str">
        <f>IF(J12="","",J12)</f>
        <v>2. 12. 2024</v>
      </c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39"/>
      <c r="E76" s="39"/>
      <c r="F76" s="28" t="str">
        <f>E15</f>
        <v>KSÚS Středočeského kraje</v>
      </c>
      <c r="G76" s="39"/>
      <c r="H76" s="39"/>
      <c r="I76" s="33" t="s">
        <v>32</v>
      </c>
      <c r="J76" s="37" t="str">
        <f>E21</f>
        <v>DIPRO, spol. s r.o.</v>
      </c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39"/>
      <c r="E77" s="39"/>
      <c r="F77" s="28" t="str">
        <f>IF(E18="","",E18)</f>
        <v>Vyplň údaj</v>
      </c>
      <c r="G77" s="39"/>
      <c r="H77" s="39"/>
      <c r="I77" s="33" t="s">
        <v>35</v>
      </c>
      <c r="J77" s="37" t="str">
        <f>E24</f>
        <v>Jitka Heřmanová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42"/>
      <c r="B79" s="143"/>
      <c r="C79" s="144" t="s">
        <v>111</v>
      </c>
      <c r="D79" s="145" t="s">
        <v>60</v>
      </c>
      <c r="E79" s="145" t="s">
        <v>56</v>
      </c>
      <c r="F79" s="145" t="s">
        <v>57</v>
      </c>
      <c r="G79" s="145" t="s">
        <v>112</v>
      </c>
      <c r="H79" s="145" t="s">
        <v>113</v>
      </c>
      <c r="I79" s="145" t="s">
        <v>114</v>
      </c>
      <c r="J79" s="145" t="s">
        <v>101</v>
      </c>
      <c r="K79" s="146" t="s">
        <v>115</v>
      </c>
      <c r="L79" s="147"/>
      <c r="M79" s="81" t="s">
        <v>3</v>
      </c>
      <c r="N79" s="82" t="s">
        <v>45</v>
      </c>
      <c r="O79" s="82" t="s">
        <v>116</v>
      </c>
      <c r="P79" s="82" t="s">
        <v>117</v>
      </c>
      <c r="Q79" s="82" t="s">
        <v>118</v>
      </c>
      <c r="R79" s="82" t="s">
        <v>119</v>
      </c>
      <c r="S79" s="82" t="s">
        <v>120</v>
      </c>
      <c r="T79" s="83" t="s">
        <v>121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="2" customFormat="1" ht="22.8" customHeight="1">
      <c r="A80" s="39"/>
      <c r="B80" s="40"/>
      <c r="C80" s="88" t="s">
        <v>122</v>
      </c>
      <c r="D80" s="39"/>
      <c r="E80" s="39"/>
      <c r="F80" s="39"/>
      <c r="G80" s="39"/>
      <c r="H80" s="39"/>
      <c r="I80" s="39"/>
      <c r="J80" s="148">
        <f>BK80</f>
        <v>0</v>
      </c>
      <c r="K80" s="39"/>
      <c r="L80" s="40"/>
      <c r="M80" s="84"/>
      <c r="N80" s="69"/>
      <c r="O80" s="85"/>
      <c r="P80" s="149">
        <f>P81</f>
        <v>0</v>
      </c>
      <c r="Q80" s="85"/>
      <c r="R80" s="149">
        <f>R81</f>
        <v>0</v>
      </c>
      <c r="S80" s="85"/>
      <c r="T80" s="150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20" t="s">
        <v>74</v>
      </c>
      <c r="AU80" s="20" t="s">
        <v>102</v>
      </c>
      <c r="BK80" s="151">
        <f>BK81</f>
        <v>0</v>
      </c>
    </row>
    <row r="81" s="12" customFormat="1" ht="25.92" customHeight="1">
      <c r="A81" s="12"/>
      <c r="B81" s="152"/>
      <c r="C81" s="12"/>
      <c r="D81" s="153" t="s">
        <v>74</v>
      </c>
      <c r="E81" s="154" t="s">
        <v>83</v>
      </c>
      <c r="F81" s="154" t="s">
        <v>126</v>
      </c>
      <c r="G81" s="12"/>
      <c r="H81" s="12"/>
      <c r="I81" s="155"/>
      <c r="J81" s="156">
        <f>BK81</f>
        <v>0</v>
      </c>
      <c r="K81" s="12"/>
      <c r="L81" s="152"/>
      <c r="M81" s="157"/>
      <c r="N81" s="158"/>
      <c r="O81" s="158"/>
      <c r="P81" s="159">
        <f>SUM(P82:P110)</f>
        <v>0</v>
      </c>
      <c r="Q81" s="158"/>
      <c r="R81" s="159">
        <f>SUM(R82:R110)</f>
        <v>0</v>
      </c>
      <c r="S81" s="158"/>
      <c r="T81" s="160">
        <f>SUM(T82:T110)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53" t="s">
        <v>83</v>
      </c>
      <c r="AT81" s="161" t="s">
        <v>74</v>
      </c>
      <c r="AU81" s="161" t="s">
        <v>75</v>
      </c>
      <c r="AY81" s="153" t="s">
        <v>125</v>
      </c>
      <c r="BK81" s="162">
        <f>SUM(BK82:BK110)</f>
        <v>0</v>
      </c>
    </row>
    <row r="82" s="2" customFormat="1" ht="16.5" customHeight="1">
      <c r="A82" s="39"/>
      <c r="B82" s="165"/>
      <c r="C82" s="166" t="s">
        <v>83</v>
      </c>
      <c r="D82" s="166" t="s">
        <v>127</v>
      </c>
      <c r="E82" s="167" t="s">
        <v>823</v>
      </c>
      <c r="F82" s="168" t="s">
        <v>824</v>
      </c>
      <c r="G82" s="169" t="s">
        <v>444</v>
      </c>
      <c r="H82" s="170">
        <v>1</v>
      </c>
      <c r="I82" s="171"/>
      <c r="J82" s="172">
        <f>ROUND(I82*H82,2)</f>
        <v>0</v>
      </c>
      <c r="K82" s="168" t="s">
        <v>131</v>
      </c>
      <c r="L82" s="40"/>
      <c r="M82" s="173" t="s">
        <v>3</v>
      </c>
      <c r="N82" s="174" t="s">
        <v>46</v>
      </c>
      <c r="O82" s="7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177" t="s">
        <v>132</v>
      </c>
      <c r="AT82" s="177" t="s">
        <v>127</v>
      </c>
      <c r="AU82" s="177" t="s">
        <v>83</v>
      </c>
      <c r="AY82" s="20" t="s">
        <v>125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20" t="s">
        <v>83</v>
      </c>
      <c r="BK82" s="178">
        <f>ROUND(I82*H82,2)</f>
        <v>0</v>
      </c>
      <c r="BL82" s="20" t="s">
        <v>132</v>
      </c>
      <c r="BM82" s="177" t="s">
        <v>825</v>
      </c>
    </row>
    <row r="83" s="2" customFormat="1">
      <c r="A83" s="39"/>
      <c r="B83" s="40"/>
      <c r="C83" s="39"/>
      <c r="D83" s="179" t="s">
        <v>134</v>
      </c>
      <c r="E83" s="39"/>
      <c r="F83" s="180" t="s">
        <v>824</v>
      </c>
      <c r="G83" s="39"/>
      <c r="H83" s="39"/>
      <c r="I83" s="181"/>
      <c r="J83" s="39"/>
      <c r="K83" s="39"/>
      <c r="L83" s="40"/>
      <c r="M83" s="182"/>
      <c r="N83" s="183"/>
      <c r="O83" s="73"/>
      <c r="P83" s="73"/>
      <c r="Q83" s="73"/>
      <c r="R83" s="73"/>
      <c r="S83" s="73"/>
      <c r="T83" s="74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20" t="s">
        <v>134</v>
      </c>
      <c r="AU83" s="20" t="s">
        <v>83</v>
      </c>
    </row>
    <row r="84" s="2" customFormat="1">
      <c r="A84" s="39"/>
      <c r="B84" s="40"/>
      <c r="C84" s="39"/>
      <c r="D84" s="179" t="s">
        <v>135</v>
      </c>
      <c r="E84" s="39"/>
      <c r="F84" s="184" t="s">
        <v>826</v>
      </c>
      <c r="G84" s="39"/>
      <c r="H84" s="39"/>
      <c r="I84" s="181"/>
      <c r="J84" s="39"/>
      <c r="K84" s="39"/>
      <c r="L84" s="40"/>
      <c r="M84" s="182"/>
      <c r="N84" s="183"/>
      <c r="O84" s="73"/>
      <c r="P84" s="73"/>
      <c r="Q84" s="73"/>
      <c r="R84" s="73"/>
      <c r="S84" s="73"/>
      <c r="T84" s="74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20" t="s">
        <v>135</v>
      </c>
      <c r="AU84" s="20" t="s">
        <v>83</v>
      </c>
    </row>
    <row r="85" s="2" customFormat="1" ht="21.75" customHeight="1">
      <c r="A85" s="39"/>
      <c r="B85" s="165"/>
      <c r="C85" s="166" t="s">
        <v>85</v>
      </c>
      <c r="D85" s="166" t="s">
        <v>127</v>
      </c>
      <c r="E85" s="167" t="s">
        <v>827</v>
      </c>
      <c r="F85" s="168" t="s">
        <v>828</v>
      </c>
      <c r="G85" s="169" t="s">
        <v>568</v>
      </c>
      <c r="H85" s="170">
        <v>1</v>
      </c>
      <c r="I85" s="171"/>
      <c r="J85" s="172">
        <f>ROUND(I85*H85,2)</f>
        <v>0</v>
      </c>
      <c r="K85" s="168" t="s">
        <v>131</v>
      </c>
      <c r="L85" s="40"/>
      <c r="M85" s="173" t="s">
        <v>3</v>
      </c>
      <c r="N85" s="174" t="s">
        <v>46</v>
      </c>
      <c r="O85" s="7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77" t="s">
        <v>132</v>
      </c>
      <c r="AT85" s="177" t="s">
        <v>127</v>
      </c>
      <c r="AU85" s="177" t="s">
        <v>83</v>
      </c>
      <c r="AY85" s="20" t="s">
        <v>125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83</v>
      </c>
      <c r="BK85" s="178">
        <f>ROUND(I85*H85,2)</f>
        <v>0</v>
      </c>
      <c r="BL85" s="20" t="s">
        <v>132</v>
      </c>
      <c r="BM85" s="177" t="s">
        <v>829</v>
      </c>
    </row>
    <row r="86" s="2" customFormat="1">
      <c r="A86" s="39"/>
      <c r="B86" s="40"/>
      <c r="C86" s="39"/>
      <c r="D86" s="179" t="s">
        <v>134</v>
      </c>
      <c r="E86" s="39"/>
      <c r="F86" s="180" t="s">
        <v>830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134</v>
      </c>
      <c r="AU86" s="20" t="s">
        <v>83</v>
      </c>
    </row>
    <row r="87" s="2" customFormat="1">
      <c r="A87" s="39"/>
      <c r="B87" s="40"/>
      <c r="C87" s="39"/>
      <c r="D87" s="179" t="s">
        <v>135</v>
      </c>
      <c r="E87" s="39"/>
      <c r="F87" s="184" t="s">
        <v>572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135</v>
      </c>
      <c r="AU87" s="20" t="s">
        <v>83</v>
      </c>
    </row>
    <row r="88" s="2" customFormat="1" ht="21.75" customHeight="1">
      <c r="A88" s="39"/>
      <c r="B88" s="165"/>
      <c r="C88" s="166" t="s">
        <v>158</v>
      </c>
      <c r="D88" s="166" t="s">
        <v>127</v>
      </c>
      <c r="E88" s="167" t="s">
        <v>831</v>
      </c>
      <c r="F88" s="168" t="s">
        <v>832</v>
      </c>
      <c r="G88" s="169" t="s">
        <v>444</v>
      </c>
      <c r="H88" s="170">
        <v>1</v>
      </c>
      <c r="I88" s="171"/>
      <c r="J88" s="172">
        <f>ROUND(I88*H88,2)</f>
        <v>0</v>
      </c>
      <c r="K88" s="168" t="s">
        <v>131</v>
      </c>
      <c r="L88" s="40"/>
      <c r="M88" s="173" t="s">
        <v>3</v>
      </c>
      <c r="N88" s="174" t="s">
        <v>46</v>
      </c>
      <c r="O88" s="7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77" t="s">
        <v>132</v>
      </c>
      <c r="AT88" s="177" t="s">
        <v>127</v>
      </c>
      <c r="AU88" s="177" t="s">
        <v>83</v>
      </c>
      <c r="AY88" s="20" t="s">
        <v>125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0" t="s">
        <v>83</v>
      </c>
      <c r="BK88" s="178">
        <f>ROUND(I88*H88,2)</f>
        <v>0</v>
      </c>
      <c r="BL88" s="20" t="s">
        <v>132</v>
      </c>
      <c r="BM88" s="177" t="s">
        <v>833</v>
      </c>
    </row>
    <row r="89" s="2" customFormat="1">
      <c r="A89" s="39"/>
      <c r="B89" s="40"/>
      <c r="C89" s="39"/>
      <c r="D89" s="179" t="s">
        <v>134</v>
      </c>
      <c r="E89" s="39"/>
      <c r="F89" s="180" t="s">
        <v>832</v>
      </c>
      <c r="G89" s="39"/>
      <c r="H89" s="39"/>
      <c r="I89" s="181"/>
      <c r="J89" s="39"/>
      <c r="K89" s="39"/>
      <c r="L89" s="40"/>
      <c r="M89" s="182"/>
      <c r="N89" s="183"/>
      <c r="O89" s="73"/>
      <c r="P89" s="73"/>
      <c r="Q89" s="73"/>
      <c r="R89" s="73"/>
      <c r="S89" s="73"/>
      <c r="T89" s="74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134</v>
      </c>
      <c r="AU89" s="20" t="s">
        <v>83</v>
      </c>
    </row>
    <row r="90" s="2" customFormat="1">
      <c r="A90" s="39"/>
      <c r="B90" s="40"/>
      <c r="C90" s="39"/>
      <c r="D90" s="179" t="s">
        <v>135</v>
      </c>
      <c r="E90" s="39"/>
      <c r="F90" s="184" t="s">
        <v>834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135</v>
      </c>
      <c r="AU90" s="20" t="s">
        <v>83</v>
      </c>
    </row>
    <row r="91" s="2" customFormat="1">
      <c r="A91" s="39"/>
      <c r="B91" s="40"/>
      <c r="C91" s="39"/>
      <c r="D91" s="179" t="s">
        <v>331</v>
      </c>
      <c r="E91" s="39"/>
      <c r="F91" s="184" t="s">
        <v>835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331</v>
      </c>
      <c r="AU91" s="20" t="s">
        <v>83</v>
      </c>
    </row>
    <row r="92" s="2" customFormat="1" ht="16.5" customHeight="1">
      <c r="A92" s="39"/>
      <c r="B92" s="165"/>
      <c r="C92" s="166" t="s">
        <v>132</v>
      </c>
      <c r="D92" s="166" t="s">
        <v>127</v>
      </c>
      <c r="E92" s="167" t="s">
        <v>836</v>
      </c>
      <c r="F92" s="168" t="s">
        <v>837</v>
      </c>
      <c r="G92" s="169" t="s">
        <v>213</v>
      </c>
      <c r="H92" s="170">
        <v>1.44</v>
      </c>
      <c r="I92" s="171"/>
      <c r="J92" s="172">
        <f>ROUND(I92*H92,2)</f>
        <v>0</v>
      </c>
      <c r="K92" s="168" t="s">
        <v>131</v>
      </c>
      <c r="L92" s="40"/>
      <c r="M92" s="173" t="s">
        <v>3</v>
      </c>
      <c r="N92" s="174" t="s">
        <v>46</v>
      </c>
      <c r="O92" s="7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7" t="s">
        <v>132</v>
      </c>
      <c r="AT92" s="177" t="s">
        <v>127</v>
      </c>
      <c r="AU92" s="177" t="s">
        <v>83</v>
      </c>
      <c r="AY92" s="20" t="s">
        <v>125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20" t="s">
        <v>83</v>
      </c>
      <c r="BK92" s="178">
        <f>ROUND(I92*H92,2)</f>
        <v>0</v>
      </c>
      <c r="BL92" s="20" t="s">
        <v>132</v>
      </c>
      <c r="BM92" s="177" t="s">
        <v>838</v>
      </c>
    </row>
    <row r="93" s="2" customFormat="1">
      <c r="A93" s="39"/>
      <c r="B93" s="40"/>
      <c r="C93" s="39"/>
      <c r="D93" s="179" t="s">
        <v>134</v>
      </c>
      <c r="E93" s="39"/>
      <c r="F93" s="180" t="s">
        <v>837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134</v>
      </c>
      <c r="AU93" s="20" t="s">
        <v>83</v>
      </c>
    </row>
    <row r="94" s="2" customFormat="1">
      <c r="A94" s="39"/>
      <c r="B94" s="40"/>
      <c r="C94" s="39"/>
      <c r="D94" s="179" t="s">
        <v>135</v>
      </c>
      <c r="E94" s="39"/>
      <c r="F94" s="184" t="s">
        <v>839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135</v>
      </c>
      <c r="AU94" s="20" t="s">
        <v>83</v>
      </c>
    </row>
    <row r="95" s="2" customFormat="1" ht="16.5" customHeight="1">
      <c r="A95" s="39"/>
      <c r="B95" s="165"/>
      <c r="C95" s="166" t="s">
        <v>170</v>
      </c>
      <c r="D95" s="166" t="s">
        <v>127</v>
      </c>
      <c r="E95" s="167" t="s">
        <v>840</v>
      </c>
      <c r="F95" s="168" t="s">
        <v>841</v>
      </c>
      <c r="G95" s="169" t="s">
        <v>444</v>
      </c>
      <c r="H95" s="170">
        <v>1</v>
      </c>
      <c r="I95" s="171"/>
      <c r="J95" s="172">
        <f>ROUND(I95*H95,2)</f>
        <v>0</v>
      </c>
      <c r="K95" s="168" t="s">
        <v>131</v>
      </c>
      <c r="L95" s="40"/>
      <c r="M95" s="173" t="s">
        <v>3</v>
      </c>
      <c r="N95" s="174" t="s">
        <v>46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132</v>
      </c>
      <c r="AT95" s="177" t="s">
        <v>127</v>
      </c>
      <c r="AU95" s="177" t="s">
        <v>83</v>
      </c>
      <c r="AY95" s="20" t="s">
        <v>125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83</v>
      </c>
      <c r="BK95" s="178">
        <f>ROUND(I95*H95,2)</f>
        <v>0</v>
      </c>
      <c r="BL95" s="20" t="s">
        <v>132</v>
      </c>
      <c r="BM95" s="177" t="s">
        <v>842</v>
      </c>
    </row>
    <row r="96" s="2" customFormat="1">
      <c r="A96" s="39"/>
      <c r="B96" s="40"/>
      <c r="C96" s="39"/>
      <c r="D96" s="179" t="s">
        <v>134</v>
      </c>
      <c r="E96" s="39"/>
      <c r="F96" s="180" t="s">
        <v>843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134</v>
      </c>
      <c r="AU96" s="20" t="s">
        <v>83</v>
      </c>
    </row>
    <row r="97" s="2" customFormat="1">
      <c r="A97" s="39"/>
      <c r="B97" s="40"/>
      <c r="C97" s="39"/>
      <c r="D97" s="179" t="s">
        <v>135</v>
      </c>
      <c r="E97" s="39"/>
      <c r="F97" s="184" t="s">
        <v>844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135</v>
      </c>
      <c r="AU97" s="20" t="s">
        <v>83</v>
      </c>
    </row>
    <row r="98" s="13" customFormat="1">
      <c r="A98" s="13"/>
      <c r="B98" s="185"/>
      <c r="C98" s="13"/>
      <c r="D98" s="179" t="s">
        <v>137</v>
      </c>
      <c r="E98" s="186" t="s">
        <v>3</v>
      </c>
      <c r="F98" s="187" t="s">
        <v>83</v>
      </c>
      <c r="G98" s="13"/>
      <c r="H98" s="188">
        <v>1</v>
      </c>
      <c r="I98" s="189"/>
      <c r="J98" s="13"/>
      <c r="K98" s="13"/>
      <c r="L98" s="185"/>
      <c r="M98" s="190"/>
      <c r="N98" s="191"/>
      <c r="O98" s="191"/>
      <c r="P98" s="191"/>
      <c r="Q98" s="191"/>
      <c r="R98" s="191"/>
      <c r="S98" s="191"/>
      <c r="T98" s="19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6" t="s">
        <v>137</v>
      </c>
      <c r="AU98" s="186" t="s">
        <v>83</v>
      </c>
      <c r="AV98" s="13" t="s">
        <v>85</v>
      </c>
      <c r="AW98" s="13" t="s">
        <v>38</v>
      </c>
      <c r="AX98" s="13" t="s">
        <v>83</v>
      </c>
      <c r="AY98" s="186" t="s">
        <v>125</v>
      </c>
    </row>
    <row r="99" s="2" customFormat="1" ht="16.5" customHeight="1">
      <c r="A99" s="39"/>
      <c r="B99" s="165"/>
      <c r="C99" s="166" t="s">
        <v>177</v>
      </c>
      <c r="D99" s="166" t="s">
        <v>127</v>
      </c>
      <c r="E99" s="167" t="s">
        <v>845</v>
      </c>
      <c r="F99" s="168" t="s">
        <v>846</v>
      </c>
      <c r="G99" s="169" t="s">
        <v>213</v>
      </c>
      <c r="H99" s="170">
        <v>368</v>
      </c>
      <c r="I99" s="171"/>
      <c r="J99" s="172">
        <f>ROUND(I99*H99,2)</f>
        <v>0</v>
      </c>
      <c r="K99" s="168" t="s">
        <v>131</v>
      </c>
      <c r="L99" s="40"/>
      <c r="M99" s="173" t="s">
        <v>3</v>
      </c>
      <c r="N99" s="174" t="s">
        <v>46</v>
      </c>
      <c r="O99" s="7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7" t="s">
        <v>132</v>
      </c>
      <c r="AT99" s="177" t="s">
        <v>127</v>
      </c>
      <c r="AU99" s="177" t="s">
        <v>83</v>
      </c>
      <c r="AY99" s="20" t="s">
        <v>125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0" t="s">
        <v>83</v>
      </c>
      <c r="BK99" s="178">
        <f>ROUND(I99*H99,2)</f>
        <v>0</v>
      </c>
      <c r="BL99" s="20" t="s">
        <v>132</v>
      </c>
      <c r="BM99" s="177" t="s">
        <v>847</v>
      </c>
    </row>
    <row r="100" s="2" customFormat="1">
      <c r="A100" s="39"/>
      <c r="B100" s="40"/>
      <c r="C100" s="39"/>
      <c r="D100" s="179" t="s">
        <v>134</v>
      </c>
      <c r="E100" s="39"/>
      <c r="F100" s="180" t="s">
        <v>846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134</v>
      </c>
      <c r="AU100" s="20" t="s">
        <v>83</v>
      </c>
    </row>
    <row r="101" s="2" customFormat="1">
      <c r="A101" s="39"/>
      <c r="B101" s="40"/>
      <c r="C101" s="39"/>
      <c r="D101" s="179" t="s">
        <v>135</v>
      </c>
      <c r="E101" s="39"/>
      <c r="F101" s="184" t="s">
        <v>848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135</v>
      </c>
      <c r="AU101" s="20" t="s">
        <v>83</v>
      </c>
    </row>
    <row r="102" s="13" customFormat="1">
      <c r="A102" s="13"/>
      <c r="B102" s="185"/>
      <c r="C102" s="13"/>
      <c r="D102" s="179" t="s">
        <v>137</v>
      </c>
      <c r="E102" s="186" t="s">
        <v>3</v>
      </c>
      <c r="F102" s="187" t="s">
        <v>849</v>
      </c>
      <c r="G102" s="13"/>
      <c r="H102" s="188">
        <v>368</v>
      </c>
      <c r="I102" s="189"/>
      <c r="J102" s="13"/>
      <c r="K102" s="13"/>
      <c r="L102" s="185"/>
      <c r="M102" s="190"/>
      <c r="N102" s="191"/>
      <c r="O102" s="191"/>
      <c r="P102" s="191"/>
      <c r="Q102" s="191"/>
      <c r="R102" s="191"/>
      <c r="S102" s="191"/>
      <c r="T102" s="19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6" t="s">
        <v>137</v>
      </c>
      <c r="AU102" s="186" t="s">
        <v>83</v>
      </c>
      <c r="AV102" s="13" t="s">
        <v>85</v>
      </c>
      <c r="AW102" s="13" t="s">
        <v>38</v>
      </c>
      <c r="AX102" s="13" t="s">
        <v>83</v>
      </c>
      <c r="AY102" s="186" t="s">
        <v>125</v>
      </c>
    </row>
    <row r="103" s="2" customFormat="1" ht="16.5" customHeight="1">
      <c r="A103" s="39"/>
      <c r="B103" s="165"/>
      <c r="C103" s="166" t="s">
        <v>184</v>
      </c>
      <c r="D103" s="166" t="s">
        <v>127</v>
      </c>
      <c r="E103" s="167" t="s">
        <v>850</v>
      </c>
      <c r="F103" s="168" t="s">
        <v>851</v>
      </c>
      <c r="G103" s="169" t="s">
        <v>130</v>
      </c>
      <c r="H103" s="170">
        <v>0.25</v>
      </c>
      <c r="I103" s="171"/>
      <c r="J103" s="172">
        <f>ROUND(I103*H103,2)</f>
        <v>0</v>
      </c>
      <c r="K103" s="168" t="s">
        <v>131</v>
      </c>
      <c r="L103" s="40"/>
      <c r="M103" s="173" t="s">
        <v>3</v>
      </c>
      <c r="N103" s="174" t="s">
        <v>46</v>
      </c>
      <c r="O103" s="73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7" t="s">
        <v>132</v>
      </c>
      <c r="AT103" s="177" t="s">
        <v>127</v>
      </c>
      <c r="AU103" s="177" t="s">
        <v>83</v>
      </c>
      <c r="AY103" s="20" t="s">
        <v>125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0" t="s">
        <v>83</v>
      </c>
      <c r="BK103" s="178">
        <f>ROUND(I103*H103,2)</f>
        <v>0</v>
      </c>
      <c r="BL103" s="20" t="s">
        <v>132</v>
      </c>
      <c r="BM103" s="177" t="s">
        <v>852</v>
      </c>
    </row>
    <row r="104" s="2" customFormat="1">
      <c r="A104" s="39"/>
      <c r="B104" s="40"/>
      <c r="C104" s="39"/>
      <c r="D104" s="179" t="s">
        <v>134</v>
      </c>
      <c r="E104" s="39"/>
      <c r="F104" s="180" t="s">
        <v>851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134</v>
      </c>
      <c r="AU104" s="20" t="s">
        <v>83</v>
      </c>
    </row>
    <row r="105" s="2" customFormat="1">
      <c r="A105" s="39"/>
      <c r="B105" s="40"/>
      <c r="C105" s="39"/>
      <c r="D105" s="179" t="s">
        <v>135</v>
      </c>
      <c r="E105" s="39"/>
      <c r="F105" s="184" t="s">
        <v>853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135</v>
      </c>
      <c r="AU105" s="20" t="s">
        <v>83</v>
      </c>
    </row>
    <row r="106" s="13" customFormat="1">
      <c r="A106" s="13"/>
      <c r="B106" s="185"/>
      <c r="C106" s="13"/>
      <c r="D106" s="179" t="s">
        <v>137</v>
      </c>
      <c r="E106" s="186" t="s">
        <v>3</v>
      </c>
      <c r="F106" s="187" t="s">
        <v>854</v>
      </c>
      <c r="G106" s="13"/>
      <c r="H106" s="188">
        <v>100</v>
      </c>
      <c r="I106" s="189"/>
      <c r="J106" s="13"/>
      <c r="K106" s="13"/>
      <c r="L106" s="185"/>
      <c r="M106" s="190"/>
      <c r="N106" s="191"/>
      <c r="O106" s="191"/>
      <c r="P106" s="191"/>
      <c r="Q106" s="191"/>
      <c r="R106" s="191"/>
      <c r="S106" s="191"/>
      <c r="T106" s="19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6" t="s">
        <v>137</v>
      </c>
      <c r="AU106" s="186" t="s">
        <v>83</v>
      </c>
      <c r="AV106" s="13" t="s">
        <v>85</v>
      </c>
      <c r="AW106" s="13" t="s">
        <v>38</v>
      </c>
      <c r="AX106" s="13" t="s">
        <v>75</v>
      </c>
      <c r="AY106" s="186" t="s">
        <v>125</v>
      </c>
    </row>
    <row r="107" s="13" customFormat="1">
      <c r="A107" s="13"/>
      <c r="B107" s="185"/>
      <c r="C107" s="13"/>
      <c r="D107" s="179" t="s">
        <v>137</v>
      </c>
      <c r="E107" s="186" t="s">
        <v>3</v>
      </c>
      <c r="F107" s="187" t="s">
        <v>855</v>
      </c>
      <c r="G107" s="13"/>
      <c r="H107" s="188">
        <v>50</v>
      </c>
      <c r="I107" s="189"/>
      <c r="J107" s="13"/>
      <c r="K107" s="13"/>
      <c r="L107" s="185"/>
      <c r="M107" s="190"/>
      <c r="N107" s="191"/>
      <c r="O107" s="191"/>
      <c r="P107" s="191"/>
      <c r="Q107" s="191"/>
      <c r="R107" s="191"/>
      <c r="S107" s="191"/>
      <c r="T107" s="19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6" t="s">
        <v>137</v>
      </c>
      <c r="AU107" s="186" t="s">
        <v>83</v>
      </c>
      <c r="AV107" s="13" t="s">
        <v>85</v>
      </c>
      <c r="AW107" s="13" t="s">
        <v>38</v>
      </c>
      <c r="AX107" s="13" t="s">
        <v>75</v>
      </c>
      <c r="AY107" s="186" t="s">
        <v>125</v>
      </c>
    </row>
    <row r="108" s="13" customFormat="1">
      <c r="A108" s="13"/>
      <c r="B108" s="185"/>
      <c r="C108" s="13"/>
      <c r="D108" s="179" t="s">
        <v>137</v>
      </c>
      <c r="E108" s="186" t="s">
        <v>3</v>
      </c>
      <c r="F108" s="187" t="s">
        <v>856</v>
      </c>
      <c r="G108" s="13"/>
      <c r="H108" s="188">
        <v>100</v>
      </c>
      <c r="I108" s="189"/>
      <c r="J108" s="13"/>
      <c r="K108" s="13"/>
      <c r="L108" s="185"/>
      <c r="M108" s="190"/>
      <c r="N108" s="191"/>
      <c r="O108" s="191"/>
      <c r="P108" s="191"/>
      <c r="Q108" s="191"/>
      <c r="R108" s="191"/>
      <c r="S108" s="191"/>
      <c r="T108" s="19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6" t="s">
        <v>137</v>
      </c>
      <c r="AU108" s="186" t="s">
        <v>83</v>
      </c>
      <c r="AV108" s="13" t="s">
        <v>85</v>
      </c>
      <c r="AW108" s="13" t="s">
        <v>38</v>
      </c>
      <c r="AX108" s="13" t="s">
        <v>75</v>
      </c>
      <c r="AY108" s="186" t="s">
        <v>125</v>
      </c>
    </row>
    <row r="109" s="14" customFormat="1">
      <c r="A109" s="14"/>
      <c r="B109" s="193"/>
      <c r="C109" s="14"/>
      <c r="D109" s="179" t="s">
        <v>137</v>
      </c>
      <c r="E109" s="194" t="s">
        <v>3</v>
      </c>
      <c r="F109" s="195" t="s">
        <v>157</v>
      </c>
      <c r="G109" s="14"/>
      <c r="H109" s="196">
        <v>250</v>
      </c>
      <c r="I109" s="197"/>
      <c r="J109" s="14"/>
      <c r="K109" s="14"/>
      <c r="L109" s="193"/>
      <c r="M109" s="198"/>
      <c r="N109" s="199"/>
      <c r="O109" s="199"/>
      <c r="P109" s="199"/>
      <c r="Q109" s="199"/>
      <c r="R109" s="199"/>
      <c r="S109" s="199"/>
      <c r="T109" s="20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4" t="s">
        <v>137</v>
      </c>
      <c r="AU109" s="194" t="s">
        <v>83</v>
      </c>
      <c r="AV109" s="14" t="s">
        <v>132</v>
      </c>
      <c r="AW109" s="14" t="s">
        <v>38</v>
      </c>
      <c r="AX109" s="14" t="s">
        <v>83</v>
      </c>
      <c r="AY109" s="194" t="s">
        <v>125</v>
      </c>
    </row>
    <row r="110" s="13" customFormat="1">
      <c r="A110" s="13"/>
      <c r="B110" s="185"/>
      <c r="C110" s="13"/>
      <c r="D110" s="179" t="s">
        <v>137</v>
      </c>
      <c r="E110" s="13"/>
      <c r="F110" s="187" t="s">
        <v>857</v>
      </c>
      <c r="G110" s="13"/>
      <c r="H110" s="188">
        <v>0.25</v>
      </c>
      <c r="I110" s="189"/>
      <c r="J110" s="13"/>
      <c r="K110" s="13"/>
      <c r="L110" s="185"/>
      <c r="M110" s="211"/>
      <c r="N110" s="212"/>
      <c r="O110" s="212"/>
      <c r="P110" s="212"/>
      <c r="Q110" s="212"/>
      <c r="R110" s="212"/>
      <c r="S110" s="212"/>
      <c r="T110" s="2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6" t="s">
        <v>137</v>
      </c>
      <c r="AU110" s="186" t="s">
        <v>83</v>
      </c>
      <c r="AV110" s="13" t="s">
        <v>85</v>
      </c>
      <c r="AW110" s="13" t="s">
        <v>4</v>
      </c>
      <c r="AX110" s="13" t="s">
        <v>83</v>
      </c>
      <c r="AY110" s="186" t="s">
        <v>125</v>
      </c>
    </row>
    <row r="111" s="2" customFormat="1" ht="6.96" customHeight="1">
      <c r="A111" s="39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40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autoFilter ref="C79:K11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85</v>
      </c>
    </row>
    <row r="4" s="1" customFormat="1" ht="24.96" customHeight="1">
      <c r="B4" s="23"/>
      <c r="D4" s="24" t="s">
        <v>96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III/3284 Sendražice, ul. Hlavní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858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2. 12. 2024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27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28</v>
      </c>
      <c r="F15" s="39"/>
      <c r="G15" s="39"/>
      <c r="H15" s="39"/>
      <c r="I15" s="33" t="s">
        <v>29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30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29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32</v>
      </c>
      <c r="E20" s="39"/>
      <c r="F20" s="39"/>
      <c r="G20" s="39"/>
      <c r="H20" s="39"/>
      <c r="I20" s="33" t="s">
        <v>26</v>
      </c>
      <c r="J20" s="28" t="s">
        <v>33</v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34</v>
      </c>
      <c r="F21" s="39"/>
      <c r="G21" s="39"/>
      <c r="H21" s="39"/>
      <c r="I21" s="33" t="s">
        <v>29</v>
      </c>
      <c r="J21" s="28" t="s">
        <v>3</v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35</v>
      </c>
      <c r="E23" s="39"/>
      <c r="F23" s="39"/>
      <c r="G23" s="39"/>
      <c r="H23" s="39"/>
      <c r="I23" s="33" t="s">
        <v>26</v>
      </c>
      <c r="J23" s="28" t="s">
        <v>36</v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37</v>
      </c>
      <c r="F24" s="39"/>
      <c r="G24" s="39"/>
      <c r="H24" s="39"/>
      <c r="I24" s="33" t="s">
        <v>29</v>
      </c>
      <c r="J24" s="28" t="s">
        <v>3</v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39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41</v>
      </c>
      <c r="E30" s="39"/>
      <c r="F30" s="39"/>
      <c r="G30" s="39"/>
      <c r="H30" s="39"/>
      <c r="I30" s="39"/>
      <c r="J30" s="91">
        <f>ROUND(J80,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45</v>
      </c>
      <c r="E33" s="33" t="s">
        <v>46</v>
      </c>
      <c r="F33" s="123">
        <f>ROUND((SUM(BE80:BE123)),  2)</f>
        <v>0</v>
      </c>
      <c r="G33" s="39"/>
      <c r="H33" s="39"/>
      <c r="I33" s="124">
        <v>0.20999999999999999</v>
      </c>
      <c r="J33" s="123">
        <f>ROUND(((SUM(BE80:BE123))*I33),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47</v>
      </c>
      <c r="F34" s="123">
        <f>ROUND((SUM(BF80:BF123)),  2)</f>
        <v>0</v>
      </c>
      <c r="G34" s="39"/>
      <c r="H34" s="39"/>
      <c r="I34" s="124">
        <v>0.12</v>
      </c>
      <c r="J34" s="123">
        <f>ROUND(((SUM(BF80:BF123))*I34),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48</v>
      </c>
      <c r="F35" s="123">
        <f>ROUND((SUM(BG80:BG123)),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49</v>
      </c>
      <c r="F36" s="123">
        <f>ROUND((SUM(BH80:BH123)),  2)</f>
        <v>0</v>
      </c>
      <c r="G36" s="39"/>
      <c r="H36" s="39"/>
      <c r="I36" s="124">
        <v>0.12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50</v>
      </c>
      <c r="F37" s="123">
        <f>ROUND((SUM(BI80:BI123)),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51</v>
      </c>
      <c r="E39" s="77"/>
      <c r="F39" s="77"/>
      <c r="G39" s="127" t="s">
        <v>52</v>
      </c>
      <c r="H39" s="128" t="s">
        <v>53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III/3284 Sendražice, ul. Hlavní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VRN - Vedlejší a ostatní rozpočtové náklady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k.ú. Sendražice u Kolína</v>
      </c>
      <c r="G52" s="39"/>
      <c r="H52" s="39"/>
      <c r="I52" s="33" t="s">
        <v>23</v>
      </c>
      <c r="J52" s="65" t="str">
        <f>IF(J12="","",J12)</f>
        <v>2. 12. 2024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KSÚS Středočeského kraje</v>
      </c>
      <c r="G54" s="39"/>
      <c r="H54" s="39"/>
      <c r="I54" s="33" t="s">
        <v>32</v>
      </c>
      <c r="J54" s="37" t="str">
        <f>E21</f>
        <v>DIPRO, spol. s r.o.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39"/>
      <c r="E55" s="39"/>
      <c r="F55" s="28" t="str">
        <f>IF(E18="","",E18)</f>
        <v>Vyplň údaj</v>
      </c>
      <c r="G55" s="39"/>
      <c r="H55" s="39"/>
      <c r="I55" s="33" t="s">
        <v>35</v>
      </c>
      <c r="J55" s="37" t="str">
        <f>E24</f>
        <v>Jitka Heřmanová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100</v>
      </c>
      <c r="D57" s="125"/>
      <c r="E57" s="125"/>
      <c r="F57" s="125"/>
      <c r="G57" s="125"/>
      <c r="H57" s="125"/>
      <c r="I57" s="125"/>
      <c r="J57" s="132" t="s">
        <v>101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73</v>
      </c>
      <c r="D59" s="39"/>
      <c r="E59" s="39"/>
      <c r="F59" s="39"/>
      <c r="G59" s="39"/>
      <c r="H59" s="39"/>
      <c r="I59" s="39"/>
      <c r="J59" s="91">
        <f>J80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102</v>
      </c>
    </row>
    <row r="60" s="9" customFormat="1" ht="24.96" customHeight="1">
      <c r="A60" s="9"/>
      <c r="B60" s="134"/>
      <c r="C60" s="9"/>
      <c r="D60" s="135" t="s">
        <v>109</v>
      </c>
      <c r="E60" s="136"/>
      <c r="F60" s="136"/>
      <c r="G60" s="136"/>
      <c r="H60" s="136"/>
      <c r="I60" s="136"/>
      <c r="J60" s="137">
        <f>J81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11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1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110</v>
      </c>
      <c r="D67" s="39"/>
      <c r="E67" s="39"/>
      <c r="F67" s="39"/>
      <c r="G67" s="39"/>
      <c r="H67" s="39"/>
      <c r="I67" s="39"/>
      <c r="J67" s="39"/>
      <c r="K67" s="3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17</v>
      </c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39"/>
      <c r="D70" s="39"/>
      <c r="E70" s="116" t="str">
        <f>E7</f>
        <v>III/3284 Sendražice, ul. Hlavní</v>
      </c>
      <c r="F70" s="33"/>
      <c r="G70" s="33"/>
      <c r="H70" s="33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39"/>
      <c r="D72" s="39"/>
      <c r="E72" s="63" t="str">
        <f>E9</f>
        <v>VRN - Vedlejší a ostatní rozpočtové náklady</v>
      </c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39"/>
      <c r="E74" s="39"/>
      <c r="F74" s="28" t="str">
        <f>F12</f>
        <v>k.ú. Sendražice u Kolína</v>
      </c>
      <c r="G74" s="39"/>
      <c r="H74" s="39"/>
      <c r="I74" s="33" t="s">
        <v>23</v>
      </c>
      <c r="J74" s="65" t="str">
        <f>IF(J12="","",J12)</f>
        <v>2. 12. 2024</v>
      </c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39"/>
      <c r="E76" s="39"/>
      <c r="F76" s="28" t="str">
        <f>E15</f>
        <v>KSÚS Středočeského kraje</v>
      </c>
      <c r="G76" s="39"/>
      <c r="H76" s="39"/>
      <c r="I76" s="33" t="s">
        <v>32</v>
      </c>
      <c r="J76" s="37" t="str">
        <f>E21</f>
        <v>DIPRO, spol. s r.o.</v>
      </c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39"/>
      <c r="E77" s="39"/>
      <c r="F77" s="28" t="str">
        <f>IF(E18="","",E18)</f>
        <v>Vyplň údaj</v>
      </c>
      <c r="G77" s="39"/>
      <c r="H77" s="39"/>
      <c r="I77" s="33" t="s">
        <v>35</v>
      </c>
      <c r="J77" s="37" t="str">
        <f>E24</f>
        <v>Jitka Heřmanová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42"/>
      <c r="B79" s="143"/>
      <c r="C79" s="144" t="s">
        <v>111</v>
      </c>
      <c r="D79" s="145" t="s">
        <v>60</v>
      </c>
      <c r="E79" s="145" t="s">
        <v>56</v>
      </c>
      <c r="F79" s="145" t="s">
        <v>57</v>
      </c>
      <c r="G79" s="145" t="s">
        <v>112</v>
      </c>
      <c r="H79" s="145" t="s">
        <v>113</v>
      </c>
      <c r="I79" s="145" t="s">
        <v>114</v>
      </c>
      <c r="J79" s="145" t="s">
        <v>101</v>
      </c>
      <c r="K79" s="146" t="s">
        <v>115</v>
      </c>
      <c r="L79" s="147"/>
      <c r="M79" s="81" t="s">
        <v>3</v>
      </c>
      <c r="N79" s="82" t="s">
        <v>45</v>
      </c>
      <c r="O79" s="82" t="s">
        <v>116</v>
      </c>
      <c r="P79" s="82" t="s">
        <v>117</v>
      </c>
      <c r="Q79" s="82" t="s">
        <v>118</v>
      </c>
      <c r="R79" s="82" t="s">
        <v>119</v>
      </c>
      <c r="S79" s="82" t="s">
        <v>120</v>
      </c>
      <c r="T79" s="83" t="s">
        <v>121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="2" customFormat="1" ht="22.8" customHeight="1">
      <c r="A80" s="39"/>
      <c r="B80" s="40"/>
      <c r="C80" s="88" t="s">
        <v>122</v>
      </c>
      <c r="D80" s="39"/>
      <c r="E80" s="39"/>
      <c r="F80" s="39"/>
      <c r="G80" s="39"/>
      <c r="H80" s="39"/>
      <c r="I80" s="39"/>
      <c r="J80" s="148">
        <f>BK80</f>
        <v>0</v>
      </c>
      <c r="K80" s="39"/>
      <c r="L80" s="40"/>
      <c r="M80" s="84"/>
      <c r="N80" s="69"/>
      <c r="O80" s="85"/>
      <c r="P80" s="149">
        <f>P81</f>
        <v>0</v>
      </c>
      <c r="Q80" s="85"/>
      <c r="R80" s="149">
        <f>R81</f>
        <v>0</v>
      </c>
      <c r="S80" s="85"/>
      <c r="T80" s="150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20" t="s">
        <v>74</v>
      </c>
      <c r="AU80" s="20" t="s">
        <v>102</v>
      </c>
      <c r="BK80" s="151">
        <f>BK81</f>
        <v>0</v>
      </c>
    </row>
    <row r="81" s="12" customFormat="1" ht="25.92" customHeight="1">
      <c r="A81" s="12"/>
      <c r="B81" s="152"/>
      <c r="C81" s="12"/>
      <c r="D81" s="153" t="s">
        <v>74</v>
      </c>
      <c r="E81" s="154" t="s">
        <v>563</v>
      </c>
      <c r="F81" s="154" t="s">
        <v>564</v>
      </c>
      <c r="G81" s="12"/>
      <c r="H81" s="12"/>
      <c r="I81" s="155"/>
      <c r="J81" s="156">
        <f>BK81</f>
        <v>0</v>
      </c>
      <c r="K81" s="12"/>
      <c r="L81" s="152"/>
      <c r="M81" s="157"/>
      <c r="N81" s="158"/>
      <c r="O81" s="158"/>
      <c r="P81" s="159">
        <f>SUM(P82:P123)</f>
        <v>0</v>
      </c>
      <c r="Q81" s="158"/>
      <c r="R81" s="159">
        <f>SUM(R82:R123)</f>
        <v>0</v>
      </c>
      <c r="S81" s="158"/>
      <c r="T81" s="160">
        <f>SUM(T82:T123)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53" t="s">
        <v>132</v>
      </c>
      <c r="AT81" s="161" t="s">
        <v>74</v>
      </c>
      <c r="AU81" s="161" t="s">
        <v>75</v>
      </c>
      <c r="AY81" s="153" t="s">
        <v>125</v>
      </c>
      <c r="BK81" s="162">
        <f>SUM(BK82:BK123)</f>
        <v>0</v>
      </c>
    </row>
    <row r="82" s="2" customFormat="1" ht="16.5" customHeight="1">
      <c r="A82" s="39"/>
      <c r="B82" s="165"/>
      <c r="C82" s="166" t="s">
        <v>83</v>
      </c>
      <c r="D82" s="166" t="s">
        <v>127</v>
      </c>
      <c r="E82" s="167" t="s">
        <v>859</v>
      </c>
      <c r="F82" s="168" t="s">
        <v>860</v>
      </c>
      <c r="G82" s="169" t="s">
        <v>861</v>
      </c>
      <c r="H82" s="170">
        <v>1</v>
      </c>
      <c r="I82" s="171"/>
      <c r="J82" s="172">
        <f>ROUND(I82*H82,2)</f>
        <v>0</v>
      </c>
      <c r="K82" s="168" t="s">
        <v>131</v>
      </c>
      <c r="L82" s="40"/>
      <c r="M82" s="173" t="s">
        <v>3</v>
      </c>
      <c r="N82" s="174" t="s">
        <v>46</v>
      </c>
      <c r="O82" s="7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177" t="s">
        <v>569</v>
      </c>
      <c r="AT82" s="177" t="s">
        <v>127</v>
      </c>
      <c r="AU82" s="177" t="s">
        <v>83</v>
      </c>
      <c r="AY82" s="20" t="s">
        <v>125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20" t="s">
        <v>83</v>
      </c>
      <c r="BK82" s="178">
        <f>ROUND(I82*H82,2)</f>
        <v>0</v>
      </c>
      <c r="BL82" s="20" t="s">
        <v>569</v>
      </c>
      <c r="BM82" s="177" t="s">
        <v>862</v>
      </c>
    </row>
    <row r="83" s="2" customFormat="1">
      <c r="A83" s="39"/>
      <c r="B83" s="40"/>
      <c r="C83" s="39"/>
      <c r="D83" s="179" t="s">
        <v>134</v>
      </c>
      <c r="E83" s="39"/>
      <c r="F83" s="180" t="s">
        <v>860</v>
      </c>
      <c r="G83" s="39"/>
      <c r="H83" s="39"/>
      <c r="I83" s="181"/>
      <c r="J83" s="39"/>
      <c r="K83" s="39"/>
      <c r="L83" s="40"/>
      <c r="M83" s="182"/>
      <c r="N83" s="183"/>
      <c r="O83" s="73"/>
      <c r="P83" s="73"/>
      <c r="Q83" s="73"/>
      <c r="R83" s="73"/>
      <c r="S83" s="73"/>
      <c r="T83" s="74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20" t="s">
        <v>134</v>
      </c>
      <c r="AU83" s="20" t="s">
        <v>83</v>
      </c>
    </row>
    <row r="84" s="2" customFormat="1">
      <c r="A84" s="39"/>
      <c r="B84" s="40"/>
      <c r="C84" s="39"/>
      <c r="D84" s="179" t="s">
        <v>135</v>
      </c>
      <c r="E84" s="39"/>
      <c r="F84" s="184" t="s">
        <v>863</v>
      </c>
      <c r="G84" s="39"/>
      <c r="H84" s="39"/>
      <c r="I84" s="181"/>
      <c r="J84" s="39"/>
      <c r="K84" s="39"/>
      <c r="L84" s="40"/>
      <c r="M84" s="182"/>
      <c r="N84" s="183"/>
      <c r="O84" s="73"/>
      <c r="P84" s="73"/>
      <c r="Q84" s="73"/>
      <c r="R84" s="73"/>
      <c r="S84" s="73"/>
      <c r="T84" s="74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20" t="s">
        <v>135</v>
      </c>
      <c r="AU84" s="20" t="s">
        <v>83</v>
      </c>
    </row>
    <row r="85" s="2" customFormat="1" ht="16.5" customHeight="1">
      <c r="A85" s="39"/>
      <c r="B85" s="165"/>
      <c r="C85" s="166" t="s">
        <v>85</v>
      </c>
      <c r="D85" s="166" t="s">
        <v>127</v>
      </c>
      <c r="E85" s="167" t="s">
        <v>864</v>
      </c>
      <c r="F85" s="168" t="s">
        <v>865</v>
      </c>
      <c r="G85" s="169" t="s">
        <v>861</v>
      </c>
      <c r="H85" s="170">
        <v>1</v>
      </c>
      <c r="I85" s="171"/>
      <c r="J85" s="172">
        <f>ROUND(I85*H85,2)</f>
        <v>0</v>
      </c>
      <c r="K85" s="168" t="s">
        <v>131</v>
      </c>
      <c r="L85" s="40"/>
      <c r="M85" s="173" t="s">
        <v>3</v>
      </c>
      <c r="N85" s="174" t="s">
        <v>46</v>
      </c>
      <c r="O85" s="73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77" t="s">
        <v>569</v>
      </c>
      <c r="AT85" s="177" t="s">
        <v>127</v>
      </c>
      <c r="AU85" s="177" t="s">
        <v>83</v>
      </c>
      <c r="AY85" s="20" t="s">
        <v>125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83</v>
      </c>
      <c r="BK85" s="178">
        <f>ROUND(I85*H85,2)</f>
        <v>0</v>
      </c>
      <c r="BL85" s="20" t="s">
        <v>569</v>
      </c>
      <c r="BM85" s="177" t="s">
        <v>866</v>
      </c>
    </row>
    <row r="86" s="2" customFormat="1">
      <c r="A86" s="39"/>
      <c r="B86" s="40"/>
      <c r="C86" s="39"/>
      <c r="D86" s="179" t="s">
        <v>134</v>
      </c>
      <c r="E86" s="39"/>
      <c r="F86" s="180" t="s">
        <v>865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134</v>
      </c>
      <c r="AU86" s="20" t="s">
        <v>83</v>
      </c>
    </row>
    <row r="87" s="2" customFormat="1">
      <c r="A87" s="39"/>
      <c r="B87" s="40"/>
      <c r="C87" s="39"/>
      <c r="D87" s="179" t="s">
        <v>135</v>
      </c>
      <c r="E87" s="39"/>
      <c r="F87" s="184" t="s">
        <v>867</v>
      </c>
      <c r="G87" s="39"/>
      <c r="H87" s="39"/>
      <c r="I87" s="181"/>
      <c r="J87" s="39"/>
      <c r="K87" s="39"/>
      <c r="L87" s="40"/>
      <c r="M87" s="182"/>
      <c r="N87" s="183"/>
      <c r="O87" s="73"/>
      <c r="P87" s="73"/>
      <c r="Q87" s="73"/>
      <c r="R87" s="73"/>
      <c r="S87" s="73"/>
      <c r="T87" s="74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135</v>
      </c>
      <c r="AU87" s="20" t="s">
        <v>83</v>
      </c>
    </row>
    <row r="88" s="2" customFormat="1" ht="16.5" customHeight="1">
      <c r="A88" s="39"/>
      <c r="B88" s="165"/>
      <c r="C88" s="166" t="s">
        <v>158</v>
      </c>
      <c r="D88" s="166" t="s">
        <v>127</v>
      </c>
      <c r="E88" s="167" t="s">
        <v>868</v>
      </c>
      <c r="F88" s="168" t="s">
        <v>869</v>
      </c>
      <c r="G88" s="169" t="s">
        <v>861</v>
      </c>
      <c r="H88" s="170">
        <v>1</v>
      </c>
      <c r="I88" s="171"/>
      <c r="J88" s="172">
        <f>ROUND(I88*H88,2)</f>
        <v>0</v>
      </c>
      <c r="K88" s="168" t="s">
        <v>131</v>
      </c>
      <c r="L88" s="40"/>
      <c r="M88" s="173" t="s">
        <v>3</v>
      </c>
      <c r="N88" s="174" t="s">
        <v>46</v>
      </c>
      <c r="O88" s="7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77" t="s">
        <v>569</v>
      </c>
      <c r="AT88" s="177" t="s">
        <v>127</v>
      </c>
      <c r="AU88" s="177" t="s">
        <v>83</v>
      </c>
      <c r="AY88" s="20" t="s">
        <v>125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20" t="s">
        <v>83</v>
      </c>
      <c r="BK88" s="178">
        <f>ROUND(I88*H88,2)</f>
        <v>0</v>
      </c>
      <c r="BL88" s="20" t="s">
        <v>569</v>
      </c>
      <c r="BM88" s="177" t="s">
        <v>870</v>
      </c>
    </row>
    <row r="89" s="2" customFormat="1">
      <c r="A89" s="39"/>
      <c r="B89" s="40"/>
      <c r="C89" s="39"/>
      <c r="D89" s="179" t="s">
        <v>134</v>
      </c>
      <c r="E89" s="39"/>
      <c r="F89" s="180" t="s">
        <v>869</v>
      </c>
      <c r="G89" s="39"/>
      <c r="H89" s="39"/>
      <c r="I89" s="181"/>
      <c r="J89" s="39"/>
      <c r="K89" s="39"/>
      <c r="L89" s="40"/>
      <c r="M89" s="182"/>
      <c r="N89" s="183"/>
      <c r="O89" s="73"/>
      <c r="P89" s="73"/>
      <c r="Q89" s="73"/>
      <c r="R89" s="73"/>
      <c r="S89" s="73"/>
      <c r="T89" s="74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134</v>
      </c>
      <c r="AU89" s="20" t="s">
        <v>83</v>
      </c>
    </row>
    <row r="90" s="2" customFormat="1">
      <c r="A90" s="39"/>
      <c r="B90" s="40"/>
      <c r="C90" s="39"/>
      <c r="D90" s="179" t="s">
        <v>135</v>
      </c>
      <c r="E90" s="39"/>
      <c r="F90" s="184" t="s">
        <v>867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135</v>
      </c>
      <c r="AU90" s="20" t="s">
        <v>83</v>
      </c>
    </row>
    <row r="91" s="2" customFormat="1" ht="16.5" customHeight="1">
      <c r="A91" s="39"/>
      <c r="B91" s="165"/>
      <c r="C91" s="166" t="s">
        <v>132</v>
      </c>
      <c r="D91" s="166" t="s">
        <v>127</v>
      </c>
      <c r="E91" s="167" t="s">
        <v>871</v>
      </c>
      <c r="F91" s="168" t="s">
        <v>872</v>
      </c>
      <c r="G91" s="169" t="s">
        <v>861</v>
      </c>
      <c r="H91" s="170">
        <v>1</v>
      </c>
      <c r="I91" s="171"/>
      <c r="J91" s="172">
        <f>ROUND(I91*H91,2)</f>
        <v>0</v>
      </c>
      <c r="K91" s="168" t="s">
        <v>131</v>
      </c>
      <c r="L91" s="40"/>
      <c r="M91" s="173" t="s">
        <v>3</v>
      </c>
      <c r="N91" s="174" t="s">
        <v>46</v>
      </c>
      <c r="O91" s="73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77" t="s">
        <v>569</v>
      </c>
      <c r="AT91" s="177" t="s">
        <v>127</v>
      </c>
      <c r="AU91" s="177" t="s">
        <v>83</v>
      </c>
      <c r="AY91" s="20" t="s">
        <v>125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0" t="s">
        <v>83</v>
      </c>
      <c r="BK91" s="178">
        <f>ROUND(I91*H91,2)</f>
        <v>0</v>
      </c>
      <c r="BL91" s="20" t="s">
        <v>569</v>
      </c>
      <c r="BM91" s="177" t="s">
        <v>873</v>
      </c>
    </row>
    <row r="92" s="2" customFormat="1">
      <c r="A92" s="39"/>
      <c r="B92" s="40"/>
      <c r="C92" s="39"/>
      <c r="D92" s="179" t="s">
        <v>134</v>
      </c>
      <c r="E92" s="39"/>
      <c r="F92" s="180" t="s">
        <v>872</v>
      </c>
      <c r="G92" s="39"/>
      <c r="H92" s="39"/>
      <c r="I92" s="181"/>
      <c r="J92" s="39"/>
      <c r="K92" s="39"/>
      <c r="L92" s="40"/>
      <c r="M92" s="182"/>
      <c r="N92" s="183"/>
      <c r="O92" s="73"/>
      <c r="P92" s="73"/>
      <c r="Q92" s="73"/>
      <c r="R92" s="73"/>
      <c r="S92" s="73"/>
      <c r="T92" s="74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134</v>
      </c>
      <c r="AU92" s="20" t="s">
        <v>83</v>
      </c>
    </row>
    <row r="93" s="2" customFormat="1">
      <c r="A93" s="39"/>
      <c r="B93" s="40"/>
      <c r="C93" s="39"/>
      <c r="D93" s="179" t="s">
        <v>135</v>
      </c>
      <c r="E93" s="39"/>
      <c r="F93" s="184" t="s">
        <v>867</v>
      </c>
      <c r="G93" s="39"/>
      <c r="H93" s="39"/>
      <c r="I93" s="181"/>
      <c r="J93" s="39"/>
      <c r="K93" s="39"/>
      <c r="L93" s="40"/>
      <c r="M93" s="182"/>
      <c r="N93" s="183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135</v>
      </c>
      <c r="AU93" s="20" t="s">
        <v>83</v>
      </c>
    </row>
    <row r="94" s="2" customFormat="1">
      <c r="A94" s="39"/>
      <c r="B94" s="40"/>
      <c r="C94" s="39"/>
      <c r="D94" s="179" t="s">
        <v>331</v>
      </c>
      <c r="E94" s="39"/>
      <c r="F94" s="184" t="s">
        <v>874</v>
      </c>
      <c r="G94" s="39"/>
      <c r="H94" s="39"/>
      <c r="I94" s="181"/>
      <c r="J94" s="39"/>
      <c r="K94" s="39"/>
      <c r="L94" s="40"/>
      <c r="M94" s="182"/>
      <c r="N94" s="183"/>
      <c r="O94" s="73"/>
      <c r="P94" s="73"/>
      <c r="Q94" s="73"/>
      <c r="R94" s="73"/>
      <c r="S94" s="73"/>
      <c r="T94" s="74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20" t="s">
        <v>331</v>
      </c>
      <c r="AU94" s="20" t="s">
        <v>83</v>
      </c>
    </row>
    <row r="95" s="2" customFormat="1" ht="16.5" customHeight="1">
      <c r="A95" s="39"/>
      <c r="B95" s="165"/>
      <c r="C95" s="166" t="s">
        <v>170</v>
      </c>
      <c r="D95" s="166" t="s">
        <v>127</v>
      </c>
      <c r="E95" s="167" t="s">
        <v>875</v>
      </c>
      <c r="F95" s="168" t="s">
        <v>876</v>
      </c>
      <c r="G95" s="169" t="s">
        <v>861</v>
      </c>
      <c r="H95" s="170">
        <v>1</v>
      </c>
      <c r="I95" s="171"/>
      <c r="J95" s="172">
        <f>ROUND(I95*H95,2)</f>
        <v>0</v>
      </c>
      <c r="K95" s="168" t="s">
        <v>131</v>
      </c>
      <c r="L95" s="40"/>
      <c r="M95" s="173" t="s">
        <v>3</v>
      </c>
      <c r="N95" s="174" t="s">
        <v>46</v>
      </c>
      <c r="O95" s="7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7" t="s">
        <v>569</v>
      </c>
      <c r="AT95" s="177" t="s">
        <v>127</v>
      </c>
      <c r="AU95" s="177" t="s">
        <v>83</v>
      </c>
      <c r="AY95" s="20" t="s">
        <v>125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0" t="s">
        <v>83</v>
      </c>
      <c r="BK95" s="178">
        <f>ROUND(I95*H95,2)</f>
        <v>0</v>
      </c>
      <c r="BL95" s="20" t="s">
        <v>569</v>
      </c>
      <c r="BM95" s="177" t="s">
        <v>877</v>
      </c>
    </row>
    <row r="96" s="2" customFormat="1">
      <c r="A96" s="39"/>
      <c r="B96" s="40"/>
      <c r="C96" s="39"/>
      <c r="D96" s="179" t="s">
        <v>134</v>
      </c>
      <c r="E96" s="39"/>
      <c r="F96" s="180" t="s">
        <v>876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134</v>
      </c>
      <c r="AU96" s="20" t="s">
        <v>83</v>
      </c>
    </row>
    <row r="97" s="2" customFormat="1">
      <c r="A97" s="39"/>
      <c r="B97" s="40"/>
      <c r="C97" s="39"/>
      <c r="D97" s="179" t="s">
        <v>135</v>
      </c>
      <c r="E97" s="39"/>
      <c r="F97" s="184" t="s">
        <v>878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135</v>
      </c>
      <c r="AU97" s="20" t="s">
        <v>83</v>
      </c>
    </row>
    <row r="98" s="2" customFormat="1" ht="16.5" customHeight="1">
      <c r="A98" s="39"/>
      <c r="B98" s="165"/>
      <c r="C98" s="166" t="s">
        <v>177</v>
      </c>
      <c r="D98" s="166" t="s">
        <v>127</v>
      </c>
      <c r="E98" s="167" t="s">
        <v>879</v>
      </c>
      <c r="F98" s="168" t="s">
        <v>880</v>
      </c>
      <c r="G98" s="169" t="s">
        <v>861</v>
      </c>
      <c r="H98" s="170">
        <v>1</v>
      </c>
      <c r="I98" s="171"/>
      <c r="J98" s="172">
        <f>ROUND(I98*H98,2)</f>
        <v>0</v>
      </c>
      <c r="K98" s="168" t="s">
        <v>131</v>
      </c>
      <c r="L98" s="40"/>
      <c r="M98" s="173" t="s">
        <v>3</v>
      </c>
      <c r="N98" s="174" t="s">
        <v>46</v>
      </c>
      <c r="O98" s="7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7" t="s">
        <v>569</v>
      </c>
      <c r="AT98" s="177" t="s">
        <v>127</v>
      </c>
      <c r="AU98" s="177" t="s">
        <v>83</v>
      </c>
      <c r="AY98" s="20" t="s">
        <v>125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0" t="s">
        <v>83</v>
      </c>
      <c r="BK98" s="178">
        <f>ROUND(I98*H98,2)</f>
        <v>0</v>
      </c>
      <c r="BL98" s="20" t="s">
        <v>569</v>
      </c>
      <c r="BM98" s="177" t="s">
        <v>881</v>
      </c>
    </row>
    <row r="99" s="2" customFormat="1">
      <c r="A99" s="39"/>
      <c r="B99" s="40"/>
      <c r="C99" s="39"/>
      <c r="D99" s="179" t="s">
        <v>134</v>
      </c>
      <c r="E99" s="39"/>
      <c r="F99" s="180" t="s">
        <v>880</v>
      </c>
      <c r="G99" s="39"/>
      <c r="H99" s="39"/>
      <c r="I99" s="181"/>
      <c r="J99" s="39"/>
      <c r="K99" s="39"/>
      <c r="L99" s="40"/>
      <c r="M99" s="182"/>
      <c r="N99" s="183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134</v>
      </c>
      <c r="AU99" s="20" t="s">
        <v>83</v>
      </c>
    </row>
    <row r="100" s="2" customFormat="1">
      <c r="A100" s="39"/>
      <c r="B100" s="40"/>
      <c r="C100" s="39"/>
      <c r="D100" s="179" t="s">
        <v>135</v>
      </c>
      <c r="E100" s="39"/>
      <c r="F100" s="184" t="s">
        <v>867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135</v>
      </c>
      <c r="AU100" s="20" t="s">
        <v>83</v>
      </c>
    </row>
    <row r="101" s="2" customFormat="1">
      <c r="A101" s="39"/>
      <c r="B101" s="40"/>
      <c r="C101" s="39"/>
      <c r="D101" s="179" t="s">
        <v>331</v>
      </c>
      <c r="E101" s="39"/>
      <c r="F101" s="184" t="s">
        <v>882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331</v>
      </c>
      <c r="AU101" s="20" t="s">
        <v>83</v>
      </c>
    </row>
    <row r="102" s="2" customFormat="1" ht="16.5" customHeight="1">
      <c r="A102" s="39"/>
      <c r="B102" s="165"/>
      <c r="C102" s="166" t="s">
        <v>184</v>
      </c>
      <c r="D102" s="166" t="s">
        <v>127</v>
      </c>
      <c r="E102" s="167" t="s">
        <v>883</v>
      </c>
      <c r="F102" s="168" t="s">
        <v>884</v>
      </c>
      <c r="G102" s="169" t="s">
        <v>861</v>
      </c>
      <c r="H102" s="170">
        <v>1</v>
      </c>
      <c r="I102" s="171"/>
      <c r="J102" s="172">
        <f>ROUND(I102*H102,2)</f>
        <v>0</v>
      </c>
      <c r="K102" s="168" t="s">
        <v>131</v>
      </c>
      <c r="L102" s="40"/>
      <c r="M102" s="173" t="s">
        <v>3</v>
      </c>
      <c r="N102" s="174" t="s">
        <v>46</v>
      </c>
      <c r="O102" s="7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7" t="s">
        <v>569</v>
      </c>
      <c r="AT102" s="177" t="s">
        <v>127</v>
      </c>
      <c r="AU102" s="177" t="s">
        <v>83</v>
      </c>
      <c r="AY102" s="20" t="s">
        <v>125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0" t="s">
        <v>83</v>
      </c>
      <c r="BK102" s="178">
        <f>ROUND(I102*H102,2)</f>
        <v>0</v>
      </c>
      <c r="BL102" s="20" t="s">
        <v>569</v>
      </c>
      <c r="BM102" s="177" t="s">
        <v>885</v>
      </c>
    </row>
    <row r="103" s="2" customFormat="1">
      <c r="A103" s="39"/>
      <c r="B103" s="40"/>
      <c r="C103" s="39"/>
      <c r="D103" s="179" t="s">
        <v>134</v>
      </c>
      <c r="E103" s="39"/>
      <c r="F103" s="180" t="s">
        <v>884</v>
      </c>
      <c r="G103" s="39"/>
      <c r="H103" s="39"/>
      <c r="I103" s="181"/>
      <c r="J103" s="39"/>
      <c r="K103" s="39"/>
      <c r="L103" s="40"/>
      <c r="M103" s="182"/>
      <c r="N103" s="183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134</v>
      </c>
      <c r="AU103" s="20" t="s">
        <v>83</v>
      </c>
    </row>
    <row r="104" s="2" customFormat="1">
      <c r="A104" s="39"/>
      <c r="B104" s="40"/>
      <c r="C104" s="39"/>
      <c r="D104" s="179" t="s">
        <v>135</v>
      </c>
      <c r="E104" s="39"/>
      <c r="F104" s="184" t="s">
        <v>867</v>
      </c>
      <c r="G104" s="39"/>
      <c r="H104" s="39"/>
      <c r="I104" s="181"/>
      <c r="J104" s="39"/>
      <c r="K104" s="39"/>
      <c r="L104" s="40"/>
      <c r="M104" s="182"/>
      <c r="N104" s="183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135</v>
      </c>
      <c r="AU104" s="20" t="s">
        <v>83</v>
      </c>
    </row>
    <row r="105" s="2" customFormat="1" ht="16.5" customHeight="1">
      <c r="A105" s="39"/>
      <c r="B105" s="165"/>
      <c r="C105" s="166" t="s">
        <v>191</v>
      </c>
      <c r="D105" s="166" t="s">
        <v>127</v>
      </c>
      <c r="E105" s="167" t="s">
        <v>886</v>
      </c>
      <c r="F105" s="168" t="s">
        <v>887</v>
      </c>
      <c r="G105" s="169" t="s">
        <v>861</v>
      </c>
      <c r="H105" s="170">
        <v>1</v>
      </c>
      <c r="I105" s="171"/>
      <c r="J105" s="172">
        <f>ROUND(I105*H105,2)</f>
        <v>0</v>
      </c>
      <c r="K105" s="168" t="s">
        <v>131</v>
      </c>
      <c r="L105" s="40"/>
      <c r="M105" s="173" t="s">
        <v>3</v>
      </c>
      <c r="N105" s="174" t="s">
        <v>46</v>
      </c>
      <c r="O105" s="7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7" t="s">
        <v>569</v>
      </c>
      <c r="AT105" s="177" t="s">
        <v>127</v>
      </c>
      <c r="AU105" s="177" t="s">
        <v>83</v>
      </c>
      <c r="AY105" s="20" t="s">
        <v>125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0" t="s">
        <v>83</v>
      </c>
      <c r="BK105" s="178">
        <f>ROUND(I105*H105,2)</f>
        <v>0</v>
      </c>
      <c r="BL105" s="20" t="s">
        <v>569</v>
      </c>
      <c r="BM105" s="177" t="s">
        <v>888</v>
      </c>
    </row>
    <row r="106" s="2" customFormat="1">
      <c r="A106" s="39"/>
      <c r="B106" s="40"/>
      <c r="C106" s="39"/>
      <c r="D106" s="179" t="s">
        <v>134</v>
      </c>
      <c r="E106" s="39"/>
      <c r="F106" s="180" t="s">
        <v>887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134</v>
      </c>
      <c r="AU106" s="20" t="s">
        <v>83</v>
      </c>
    </row>
    <row r="107" s="2" customFormat="1">
      <c r="A107" s="39"/>
      <c r="B107" s="40"/>
      <c r="C107" s="39"/>
      <c r="D107" s="179" t="s">
        <v>135</v>
      </c>
      <c r="E107" s="39"/>
      <c r="F107" s="184" t="s">
        <v>889</v>
      </c>
      <c r="G107" s="39"/>
      <c r="H107" s="39"/>
      <c r="I107" s="181"/>
      <c r="J107" s="39"/>
      <c r="K107" s="39"/>
      <c r="L107" s="40"/>
      <c r="M107" s="182"/>
      <c r="N107" s="183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135</v>
      </c>
      <c r="AU107" s="20" t="s">
        <v>83</v>
      </c>
    </row>
    <row r="108" s="2" customFormat="1" ht="16.5" customHeight="1">
      <c r="A108" s="39"/>
      <c r="B108" s="165"/>
      <c r="C108" s="166" t="s">
        <v>196</v>
      </c>
      <c r="D108" s="166" t="s">
        <v>127</v>
      </c>
      <c r="E108" s="167" t="s">
        <v>890</v>
      </c>
      <c r="F108" s="168" t="s">
        <v>891</v>
      </c>
      <c r="G108" s="169" t="s">
        <v>861</v>
      </c>
      <c r="H108" s="170">
        <v>1</v>
      </c>
      <c r="I108" s="171"/>
      <c r="J108" s="172">
        <f>ROUND(I108*H108,2)</f>
        <v>0</v>
      </c>
      <c r="K108" s="168" t="s">
        <v>131</v>
      </c>
      <c r="L108" s="40"/>
      <c r="M108" s="173" t="s">
        <v>3</v>
      </c>
      <c r="N108" s="174" t="s">
        <v>46</v>
      </c>
      <c r="O108" s="7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7" t="s">
        <v>569</v>
      </c>
      <c r="AT108" s="177" t="s">
        <v>127</v>
      </c>
      <c r="AU108" s="177" t="s">
        <v>83</v>
      </c>
      <c r="AY108" s="20" t="s">
        <v>125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20" t="s">
        <v>83</v>
      </c>
      <c r="BK108" s="178">
        <f>ROUND(I108*H108,2)</f>
        <v>0</v>
      </c>
      <c r="BL108" s="20" t="s">
        <v>569</v>
      </c>
      <c r="BM108" s="177" t="s">
        <v>892</v>
      </c>
    </row>
    <row r="109" s="2" customFormat="1">
      <c r="A109" s="39"/>
      <c r="B109" s="40"/>
      <c r="C109" s="39"/>
      <c r="D109" s="179" t="s">
        <v>134</v>
      </c>
      <c r="E109" s="39"/>
      <c r="F109" s="180" t="s">
        <v>891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134</v>
      </c>
      <c r="AU109" s="20" t="s">
        <v>83</v>
      </c>
    </row>
    <row r="110" s="2" customFormat="1">
      <c r="A110" s="39"/>
      <c r="B110" s="40"/>
      <c r="C110" s="39"/>
      <c r="D110" s="179" t="s">
        <v>135</v>
      </c>
      <c r="E110" s="39"/>
      <c r="F110" s="184" t="s">
        <v>867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135</v>
      </c>
      <c r="AU110" s="20" t="s">
        <v>83</v>
      </c>
    </row>
    <row r="111" s="2" customFormat="1">
      <c r="A111" s="39"/>
      <c r="B111" s="40"/>
      <c r="C111" s="39"/>
      <c r="D111" s="179" t="s">
        <v>331</v>
      </c>
      <c r="E111" s="39"/>
      <c r="F111" s="184" t="s">
        <v>893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331</v>
      </c>
      <c r="AU111" s="20" t="s">
        <v>83</v>
      </c>
    </row>
    <row r="112" s="2" customFormat="1" ht="16.5" customHeight="1">
      <c r="A112" s="39"/>
      <c r="B112" s="165"/>
      <c r="C112" s="166" t="s">
        <v>201</v>
      </c>
      <c r="D112" s="166" t="s">
        <v>127</v>
      </c>
      <c r="E112" s="167" t="s">
        <v>894</v>
      </c>
      <c r="F112" s="168" t="s">
        <v>895</v>
      </c>
      <c r="G112" s="169" t="s">
        <v>861</v>
      </c>
      <c r="H112" s="170">
        <v>1</v>
      </c>
      <c r="I112" s="171"/>
      <c r="J112" s="172">
        <f>ROUND(I112*H112,2)</f>
        <v>0</v>
      </c>
      <c r="K112" s="168" t="s">
        <v>131</v>
      </c>
      <c r="L112" s="40"/>
      <c r="M112" s="173" t="s">
        <v>3</v>
      </c>
      <c r="N112" s="174" t="s">
        <v>46</v>
      </c>
      <c r="O112" s="73"/>
      <c r="P112" s="175">
        <f>O112*H112</f>
        <v>0</v>
      </c>
      <c r="Q112" s="175">
        <v>0</v>
      </c>
      <c r="R112" s="175">
        <f>Q112*H112</f>
        <v>0</v>
      </c>
      <c r="S112" s="175">
        <v>0</v>
      </c>
      <c r="T112" s="17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7" t="s">
        <v>569</v>
      </c>
      <c r="AT112" s="177" t="s">
        <v>127</v>
      </c>
      <c r="AU112" s="177" t="s">
        <v>83</v>
      </c>
      <c r="AY112" s="20" t="s">
        <v>125</v>
      </c>
      <c r="BE112" s="178">
        <f>IF(N112="základní",J112,0)</f>
        <v>0</v>
      </c>
      <c r="BF112" s="178">
        <f>IF(N112="snížená",J112,0)</f>
        <v>0</v>
      </c>
      <c r="BG112" s="178">
        <f>IF(N112="zákl. přenesená",J112,0)</f>
        <v>0</v>
      </c>
      <c r="BH112" s="178">
        <f>IF(N112="sníž. přenesená",J112,0)</f>
        <v>0</v>
      </c>
      <c r="BI112" s="178">
        <f>IF(N112="nulová",J112,0)</f>
        <v>0</v>
      </c>
      <c r="BJ112" s="20" t="s">
        <v>83</v>
      </c>
      <c r="BK112" s="178">
        <f>ROUND(I112*H112,2)</f>
        <v>0</v>
      </c>
      <c r="BL112" s="20" t="s">
        <v>569</v>
      </c>
      <c r="BM112" s="177" t="s">
        <v>896</v>
      </c>
    </row>
    <row r="113" s="2" customFormat="1">
      <c r="A113" s="39"/>
      <c r="B113" s="40"/>
      <c r="C113" s="39"/>
      <c r="D113" s="179" t="s">
        <v>134</v>
      </c>
      <c r="E113" s="39"/>
      <c r="F113" s="180" t="s">
        <v>895</v>
      </c>
      <c r="G113" s="39"/>
      <c r="H113" s="39"/>
      <c r="I113" s="181"/>
      <c r="J113" s="39"/>
      <c r="K113" s="39"/>
      <c r="L113" s="40"/>
      <c r="M113" s="182"/>
      <c r="N113" s="183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134</v>
      </c>
      <c r="AU113" s="20" t="s">
        <v>83</v>
      </c>
    </row>
    <row r="114" s="2" customFormat="1">
      <c r="A114" s="39"/>
      <c r="B114" s="40"/>
      <c r="C114" s="39"/>
      <c r="D114" s="179" t="s">
        <v>135</v>
      </c>
      <c r="E114" s="39"/>
      <c r="F114" s="184" t="s">
        <v>897</v>
      </c>
      <c r="G114" s="39"/>
      <c r="H114" s="39"/>
      <c r="I114" s="181"/>
      <c r="J114" s="39"/>
      <c r="K114" s="39"/>
      <c r="L114" s="40"/>
      <c r="M114" s="182"/>
      <c r="N114" s="183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135</v>
      </c>
      <c r="AU114" s="20" t="s">
        <v>83</v>
      </c>
    </row>
    <row r="115" s="2" customFormat="1">
      <c r="A115" s="39"/>
      <c r="B115" s="40"/>
      <c r="C115" s="39"/>
      <c r="D115" s="179" t="s">
        <v>331</v>
      </c>
      <c r="E115" s="39"/>
      <c r="F115" s="184" t="s">
        <v>898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331</v>
      </c>
      <c r="AU115" s="20" t="s">
        <v>83</v>
      </c>
    </row>
    <row r="116" s="2" customFormat="1" ht="16.5" customHeight="1">
      <c r="A116" s="39"/>
      <c r="B116" s="165"/>
      <c r="C116" s="166" t="s">
        <v>206</v>
      </c>
      <c r="D116" s="166" t="s">
        <v>127</v>
      </c>
      <c r="E116" s="167" t="s">
        <v>899</v>
      </c>
      <c r="F116" s="168" t="s">
        <v>900</v>
      </c>
      <c r="G116" s="169" t="s">
        <v>861</v>
      </c>
      <c r="H116" s="170">
        <v>1</v>
      </c>
      <c r="I116" s="171"/>
      <c r="J116" s="172">
        <f>ROUND(I116*H116,2)</f>
        <v>0</v>
      </c>
      <c r="K116" s="168" t="s">
        <v>131</v>
      </c>
      <c r="L116" s="40"/>
      <c r="M116" s="173" t="s">
        <v>3</v>
      </c>
      <c r="N116" s="174" t="s">
        <v>46</v>
      </c>
      <c r="O116" s="73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7" t="s">
        <v>569</v>
      </c>
      <c r="AT116" s="177" t="s">
        <v>127</v>
      </c>
      <c r="AU116" s="177" t="s">
        <v>83</v>
      </c>
      <c r="AY116" s="20" t="s">
        <v>125</v>
      </c>
      <c r="BE116" s="178">
        <f>IF(N116="základní",J116,0)</f>
        <v>0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0" t="s">
        <v>83</v>
      </c>
      <c r="BK116" s="178">
        <f>ROUND(I116*H116,2)</f>
        <v>0</v>
      </c>
      <c r="BL116" s="20" t="s">
        <v>569</v>
      </c>
      <c r="BM116" s="177" t="s">
        <v>901</v>
      </c>
    </row>
    <row r="117" s="2" customFormat="1">
      <c r="A117" s="39"/>
      <c r="B117" s="40"/>
      <c r="C117" s="39"/>
      <c r="D117" s="179" t="s">
        <v>134</v>
      </c>
      <c r="E117" s="39"/>
      <c r="F117" s="180" t="s">
        <v>900</v>
      </c>
      <c r="G117" s="39"/>
      <c r="H117" s="39"/>
      <c r="I117" s="181"/>
      <c r="J117" s="39"/>
      <c r="K117" s="39"/>
      <c r="L117" s="40"/>
      <c r="M117" s="182"/>
      <c r="N117" s="183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20" t="s">
        <v>134</v>
      </c>
      <c r="AU117" s="20" t="s">
        <v>83</v>
      </c>
    </row>
    <row r="118" s="2" customFormat="1">
      <c r="A118" s="39"/>
      <c r="B118" s="40"/>
      <c r="C118" s="39"/>
      <c r="D118" s="179" t="s">
        <v>135</v>
      </c>
      <c r="E118" s="39"/>
      <c r="F118" s="184" t="s">
        <v>902</v>
      </c>
      <c r="G118" s="39"/>
      <c r="H118" s="39"/>
      <c r="I118" s="181"/>
      <c r="J118" s="39"/>
      <c r="K118" s="39"/>
      <c r="L118" s="40"/>
      <c r="M118" s="182"/>
      <c r="N118" s="183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135</v>
      </c>
      <c r="AU118" s="20" t="s">
        <v>83</v>
      </c>
    </row>
    <row r="119" s="2" customFormat="1">
      <c r="A119" s="39"/>
      <c r="B119" s="40"/>
      <c r="C119" s="39"/>
      <c r="D119" s="179" t="s">
        <v>331</v>
      </c>
      <c r="E119" s="39"/>
      <c r="F119" s="184" t="s">
        <v>903</v>
      </c>
      <c r="G119" s="39"/>
      <c r="H119" s="39"/>
      <c r="I119" s="181"/>
      <c r="J119" s="39"/>
      <c r="K119" s="39"/>
      <c r="L119" s="40"/>
      <c r="M119" s="182"/>
      <c r="N119" s="183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20" t="s">
        <v>331</v>
      </c>
      <c r="AU119" s="20" t="s">
        <v>83</v>
      </c>
    </row>
    <row r="120" s="2" customFormat="1" ht="16.5" customHeight="1">
      <c r="A120" s="39"/>
      <c r="B120" s="165"/>
      <c r="C120" s="166" t="s">
        <v>9</v>
      </c>
      <c r="D120" s="166" t="s">
        <v>127</v>
      </c>
      <c r="E120" s="167" t="s">
        <v>904</v>
      </c>
      <c r="F120" s="168" t="s">
        <v>905</v>
      </c>
      <c r="G120" s="169" t="s">
        <v>861</v>
      </c>
      <c r="H120" s="170">
        <v>1</v>
      </c>
      <c r="I120" s="171"/>
      <c r="J120" s="172">
        <f>ROUND(I120*H120,2)</f>
        <v>0</v>
      </c>
      <c r="K120" s="168" t="s">
        <v>131</v>
      </c>
      <c r="L120" s="40"/>
      <c r="M120" s="173" t="s">
        <v>3</v>
      </c>
      <c r="N120" s="174" t="s">
        <v>46</v>
      </c>
      <c r="O120" s="73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7" t="s">
        <v>569</v>
      </c>
      <c r="AT120" s="177" t="s">
        <v>127</v>
      </c>
      <c r="AU120" s="177" t="s">
        <v>83</v>
      </c>
      <c r="AY120" s="20" t="s">
        <v>125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20" t="s">
        <v>83</v>
      </c>
      <c r="BK120" s="178">
        <f>ROUND(I120*H120,2)</f>
        <v>0</v>
      </c>
      <c r="BL120" s="20" t="s">
        <v>569</v>
      </c>
      <c r="BM120" s="177" t="s">
        <v>906</v>
      </c>
    </row>
    <row r="121" s="2" customFormat="1">
      <c r="A121" s="39"/>
      <c r="B121" s="40"/>
      <c r="C121" s="39"/>
      <c r="D121" s="179" t="s">
        <v>134</v>
      </c>
      <c r="E121" s="39"/>
      <c r="F121" s="180" t="s">
        <v>905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134</v>
      </c>
      <c r="AU121" s="20" t="s">
        <v>83</v>
      </c>
    </row>
    <row r="122" s="2" customFormat="1">
      <c r="A122" s="39"/>
      <c r="B122" s="40"/>
      <c r="C122" s="39"/>
      <c r="D122" s="179" t="s">
        <v>135</v>
      </c>
      <c r="E122" s="39"/>
      <c r="F122" s="184" t="s">
        <v>907</v>
      </c>
      <c r="G122" s="39"/>
      <c r="H122" s="39"/>
      <c r="I122" s="181"/>
      <c r="J122" s="39"/>
      <c r="K122" s="39"/>
      <c r="L122" s="40"/>
      <c r="M122" s="182"/>
      <c r="N122" s="183"/>
      <c r="O122" s="73"/>
      <c r="P122" s="73"/>
      <c r="Q122" s="73"/>
      <c r="R122" s="73"/>
      <c r="S122" s="73"/>
      <c r="T122" s="74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20" t="s">
        <v>135</v>
      </c>
      <c r="AU122" s="20" t="s">
        <v>83</v>
      </c>
    </row>
    <row r="123" s="2" customFormat="1">
      <c r="A123" s="39"/>
      <c r="B123" s="40"/>
      <c r="C123" s="39"/>
      <c r="D123" s="179" t="s">
        <v>331</v>
      </c>
      <c r="E123" s="39"/>
      <c r="F123" s="184" t="s">
        <v>908</v>
      </c>
      <c r="G123" s="39"/>
      <c r="H123" s="39"/>
      <c r="I123" s="181"/>
      <c r="J123" s="39"/>
      <c r="K123" s="39"/>
      <c r="L123" s="40"/>
      <c r="M123" s="214"/>
      <c r="N123" s="215"/>
      <c r="O123" s="216"/>
      <c r="P123" s="216"/>
      <c r="Q123" s="216"/>
      <c r="R123" s="216"/>
      <c r="S123" s="216"/>
      <c r="T123" s="217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331</v>
      </c>
      <c r="AU123" s="20" t="s">
        <v>83</v>
      </c>
    </row>
    <row r="124" s="2" customFormat="1" ht="6.96" customHeight="1">
      <c r="A124" s="39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40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autoFilter ref="C79:K12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18" customWidth="1"/>
    <col min="2" max="2" width="1.667969" style="218" customWidth="1"/>
    <col min="3" max="4" width="5" style="218" customWidth="1"/>
    <col min="5" max="5" width="11.66016" style="218" customWidth="1"/>
    <col min="6" max="6" width="9.160156" style="218" customWidth="1"/>
    <col min="7" max="7" width="5" style="218" customWidth="1"/>
    <col min="8" max="8" width="77.83203" style="218" customWidth="1"/>
    <col min="9" max="10" width="20" style="218" customWidth="1"/>
    <col min="11" max="11" width="1.667969" style="218" customWidth="1"/>
  </cols>
  <sheetData>
    <row r="1" s="1" customFormat="1" ht="37.5" customHeight="1"/>
    <row r="2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="16" customFormat="1" ht="45" customHeight="1">
      <c r="B3" s="222"/>
      <c r="C3" s="223" t="s">
        <v>909</v>
      </c>
      <c r="D3" s="223"/>
      <c r="E3" s="223"/>
      <c r="F3" s="223"/>
      <c r="G3" s="223"/>
      <c r="H3" s="223"/>
      <c r="I3" s="223"/>
      <c r="J3" s="223"/>
      <c r="K3" s="224"/>
    </row>
    <row r="4" s="1" customFormat="1" ht="25.5" customHeight="1">
      <c r="B4" s="225"/>
      <c r="C4" s="226" t="s">
        <v>910</v>
      </c>
      <c r="D4" s="226"/>
      <c r="E4" s="226"/>
      <c r="F4" s="226"/>
      <c r="G4" s="226"/>
      <c r="H4" s="226"/>
      <c r="I4" s="226"/>
      <c r="J4" s="226"/>
      <c r="K4" s="227"/>
    </row>
    <row r="5" s="1" customFormat="1" ht="5.25" customHeight="1">
      <c r="B5" s="225"/>
      <c r="C5" s="228"/>
      <c r="D5" s="228"/>
      <c r="E5" s="228"/>
      <c r="F5" s="228"/>
      <c r="G5" s="228"/>
      <c r="H5" s="228"/>
      <c r="I5" s="228"/>
      <c r="J5" s="228"/>
      <c r="K5" s="227"/>
    </row>
    <row r="6" s="1" customFormat="1" ht="15" customHeight="1">
      <c r="B6" s="225"/>
      <c r="C6" s="229" t="s">
        <v>911</v>
      </c>
      <c r="D6" s="229"/>
      <c r="E6" s="229"/>
      <c r="F6" s="229"/>
      <c r="G6" s="229"/>
      <c r="H6" s="229"/>
      <c r="I6" s="229"/>
      <c r="J6" s="229"/>
      <c r="K6" s="227"/>
    </row>
    <row r="7" s="1" customFormat="1" ht="15" customHeight="1">
      <c r="B7" s="230"/>
      <c r="C7" s="229" t="s">
        <v>912</v>
      </c>
      <c r="D7" s="229"/>
      <c r="E7" s="229"/>
      <c r="F7" s="229"/>
      <c r="G7" s="229"/>
      <c r="H7" s="229"/>
      <c r="I7" s="229"/>
      <c r="J7" s="229"/>
      <c r="K7" s="227"/>
    </row>
    <row r="8" s="1" customFormat="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="1" customFormat="1" ht="15" customHeight="1">
      <c r="B9" s="230"/>
      <c r="C9" s="229" t="s">
        <v>913</v>
      </c>
      <c r="D9" s="229"/>
      <c r="E9" s="229"/>
      <c r="F9" s="229"/>
      <c r="G9" s="229"/>
      <c r="H9" s="229"/>
      <c r="I9" s="229"/>
      <c r="J9" s="229"/>
      <c r="K9" s="227"/>
    </row>
    <row r="10" s="1" customFormat="1" ht="15" customHeight="1">
      <c r="B10" s="230"/>
      <c r="C10" s="229"/>
      <c r="D10" s="229" t="s">
        <v>914</v>
      </c>
      <c r="E10" s="229"/>
      <c r="F10" s="229"/>
      <c r="G10" s="229"/>
      <c r="H10" s="229"/>
      <c r="I10" s="229"/>
      <c r="J10" s="229"/>
      <c r="K10" s="227"/>
    </row>
    <row r="11" s="1" customFormat="1" ht="15" customHeight="1">
      <c r="B11" s="230"/>
      <c r="C11" s="231"/>
      <c r="D11" s="229" t="s">
        <v>915</v>
      </c>
      <c r="E11" s="229"/>
      <c r="F11" s="229"/>
      <c r="G11" s="229"/>
      <c r="H11" s="229"/>
      <c r="I11" s="229"/>
      <c r="J11" s="229"/>
      <c r="K11" s="227"/>
    </row>
    <row r="12" s="1" customFormat="1" ht="15" customHeight="1">
      <c r="B12" s="230"/>
      <c r="C12" s="231"/>
      <c r="D12" s="229"/>
      <c r="E12" s="229"/>
      <c r="F12" s="229"/>
      <c r="G12" s="229"/>
      <c r="H12" s="229"/>
      <c r="I12" s="229"/>
      <c r="J12" s="229"/>
      <c r="K12" s="227"/>
    </row>
    <row r="13" s="1" customFormat="1" ht="15" customHeight="1">
      <c r="B13" s="230"/>
      <c r="C13" s="231"/>
      <c r="D13" s="232" t="s">
        <v>916</v>
      </c>
      <c r="E13" s="229"/>
      <c r="F13" s="229"/>
      <c r="G13" s="229"/>
      <c r="H13" s="229"/>
      <c r="I13" s="229"/>
      <c r="J13" s="229"/>
      <c r="K13" s="227"/>
    </row>
    <row r="14" s="1" customFormat="1" ht="12.75" customHeight="1">
      <c r="B14" s="230"/>
      <c r="C14" s="231"/>
      <c r="D14" s="231"/>
      <c r="E14" s="231"/>
      <c r="F14" s="231"/>
      <c r="G14" s="231"/>
      <c r="H14" s="231"/>
      <c r="I14" s="231"/>
      <c r="J14" s="231"/>
      <c r="K14" s="227"/>
    </row>
    <row r="15" s="1" customFormat="1" ht="15" customHeight="1">
      <c r="B15" s="230"/>
      <c r="C15" s="231"/>
      <c r="D15" s="229" t="s">
        <v>917</v>
      </c>
      <c r="E15" s="229"/>
      <c r="F15" s="229"/>
      <c r="G15" s="229"/>
      <c r="H15" s="229"/>
      <c r="I15" s="229"/>
      <c r="J15" s="229"/>
      <c r="K15" s="227"/>
    </row>
    <row r="16" s="1" customFormat="1" ht="15" customHeight="1">
      <c r="B16" s="230"/>
      <c r="C16" s="231"/>
      <c r="D16" s="229" t="s">
        <v>918</v>
      </c>
      <c r="E16" s="229"/>
      <c r="F16" s="229"/>
      <c r="G16" s="229"/>
      <c r="H16" s="229"/>
      <c r="I16" s="229"/>
      <c r="J16" s="229"/>
      <c r="K16" s="227"/>
    </row>
    <row r="17" s="1" customFormat="1" ht="15" customHeight="1">
      <c r="B17" s="230"/>
      <c r="C17" s="231"/>
      <c r="D17" s="229" t="s">
        <v>919</v>
      </c>
      <c r="E17" s="229"/>
      <c r="F17" s="229"/>
      <c r="G17" s="229"/>
      <c r="H17" s="229"/>
      <c r="I17" s="229"/>
      <c r="J17" s="229"/>
      <c r="K17" s="227"/>
    </row>
    <row r="18" s="1" customFormat="1" ht="15" customHeight="1">
      <c r="B18" s="230"/>
      <c r="C18" s="231"/>
      <c r="D18" s="231"/>
      <c r="E18" s="233" t="s">
        <v>82</v>
      </c>
      <c r="F18" s="229" t="s">
        <v>920</v>
      </c>
      <c r="G18" s="229"/>
      <c r="H18" s="229"/>
      <c r="I18" s="229"/>
      <c r="J18" s="229"/>
      <c r="K18" s="227"/>
    </row>
    <row r="19" s="1" customFormat="1" ht="15" customHeight="1">
      <c r="B19" s="230"/>
      <c r="C19" s="231"/>
      <c r="D19" s="231"/>
      <c r="E19" s="233" t="s">
        <v>921</v>
      </c>
      <c r="F19" s="229" t="s">
        <v>922</v>
      </c>
      <c r="G19" s="229"/>
      <c r="H19" s="229"/>
      <c r="I19" s="229"/>
      <c r="J19" s="229"/>
      <c r="K19" s="227"/>
    </row>
    <row r="20" s="1" customFormat="1" ht="15" customHeight="1">
      <c r="B20" s="230"/>
      <c r="C20" s="231"/>
      <c r="D20" s="231"/>
      <c r="E20" s="233" t="s">
        <v>923</v>
      </c>
      <c r="F20" s="229" t="s">
        <v>924</v>
      </c>
      <c r="G20" s="229"/>
      <c r="H20" s="229"/>
      <c r="I20" s="229"/>
      <c r="J20" s="229"/>
      <c r="K20" s="227"/>
    </row>
    <row r="21" s="1" customFormat="1" ht="15" customHeight="1">
      <c r="B21" s="230"/>
      <c r="C21" s="231"/>
      <c r="D21" s="231"/>
      <c r="E21" s="233" t="s">
        <v>94</v>
      </c>
      <c r="F21" s="229" t="s">
        <v>925</v>
      </c>
      <c r="G21" s="229"/>
      <c r="H21" s="229"/>
      <c r="I21" s="229"/>
      <c r="J21" s="229"/>
      <c r="K21" s="227"/>
    </row>
    <row r="22" s="1" customFormat="1" ht="15" customHeight="1">
      <c r="B22" s="230"/>
      <c r="C22" s="231"/>
      <c r="D22" s="231"/>
      <c r="E22" s="233" t="s">
        <v>563</v>
      </c>
      <c r="F22" s="229" t="s">
        <v>564</v>
      </c>
      <c r="G22" s="229"/>
      <c r="H22" s="229"/>
      <c r="I22" s="229"/>
      <c r="J22" s="229"/>
      <c r="K22" s="227"/>
    </row>
    <row r="23" s="1" customFormat="1" ht="15" customHeight="1">
      <c r="B23" s="230"/>
      <c r="C23" s="231"/>
      <c r="D23" s="231"/>
      <c r="E23" s="233" t="s">
        <v>926</v>
      </c>
      <c r="F23" s="229" t="s">
        <v>927</v>
      </c>
      <c r="G23" s="229"/>
      <c r="H23" s="229"/>
      <c r="I23" s="229"/>
      <c r="J23" s="229"/>
      <c r="K23" s="227"/>
    </row>
    <row r="24" s="1" customFormat="1" ht="12.75" customHeight="1">
      <c r="B24" s="230"/>
      <c r="C24" s="231"/>
      <c r="D24" s="231"/>
      <c r="E24" s="231"/>
      <c r="F24" s="231"/>
      <c r="G24" s="231"/>
      <c r="H24" s="231"/>
      <c r="I24" s="231"/>
      <c r="J24" s="231"/>
      <c r="K24" s="227"/>
    </row>
    <row r="25" s="1" customFormat="1" ht="15" customHeight="1">
      <c r="B25" s="230"/>
      <c r="C25" s="229" t="s">
        <v>928</v>
      </c>
      <c r="D25" s="229"/>
      <c r="E25" s="229"/>
      <c r="F25" s="229"/>
      <c r="G25" s="229"/>
      <c r="H25" s="229"/>
      <c r="I25" s="229"/>
      <c r="J25" s="229"/>
      <c r="K25" s="227"/>
    </row>
    <row r="26" s="1" customFormat="1" ht="15" customHeight="1">
      <c r="B26" s="230"/>
      <c r="C26" s="229" t="s">
        <v>929</v>
      </c>
      <c r="D26" s="229"/>
      <c r="E26" s="229"/>
      <c r="F26" s="229"/>
      <c r="G26" s="229"/>
      <c r="H26" s="229"/>
      <c r="I26" s="229"/>
      <c r="J26" s="229"/>
      <c r="K26" s="227"/>
    </row>
    <row r="27" s="1" customFormat="1" ht="15" customHeight="1">
      <c r="B27" s="230"/>
      <c r="C27" s="229"/>
      <c r="D27" s="229" t="s">
        <v>930</v>
      </c>
      <c r="E27" s="229"/>
      <c r="F27" s="229"/>
      <c r="G27" s="229"/>
      <c r="H27" s="229"/>
      <c r="I27" s="229"/>
      <c r="J27" s="229"/>
      <c r="K27" s="227"/>
    </row>
    <row r="28" s="1" customFormat="1" ht="15" customHeight="1">
      <c r="B28" s="230"/>
      <c r="C28" s="231"/>
      <c r="D28" s="229" t="s">
        <v>931</v>
      </c>
      <c r="E28" s="229"/>
      <c r="F28" s="229"/>
      <c r="G28" s="229"/>
      <c r="H28" s="229"/>
      <c r="I28" s="229"/>
      <c r="J28" s="229"/>
      <c r="K28" s="227"/>
    </row>
    <row r="29" s="1" customFormat="1" ht="12.75" customHeight="1">
      <c r="B29" s="230"/>
      <c r="C29" s="231"/>
      <c r="D29" s="231"/>
      <c r="E29" s="231"/>
      <c r="F29" s="231"/>
      <c r="G29" s="231"/>
      <c r="H29" s="231"/>
      <c r="I29" s="231"/>
      <c r="J29" s="231"/>
      <c r="K29" s="227"/>
    </row>
    <row r="30" s="1" customFormat="1" ht="15" customHeight="1">
      <c r="B30" s="230"/>
      <c r="C30" s="231"/>
      <c r="D30" s="229" t="s">
        <v>932</v>
      </c>
      <c r="E30" s="229"/>
      <c r="F30" s="229"/>
      <c r="G30" s="229"/>
      <c r="H30" s="229"/>
      <c r="I30" s="229"/>
      <c r="J30" s="229"/>
      <c r="K30" s="227"/>
    </row>
    <row r="31" s="1" customFormat="1" ht="15" customHeight="1">
      <c r="B31" s="230"/>
      <c r="C31" s="231"/>
      <c r="D31" s="229" t="s">
        <v>933</v>
      </c>
      <c r="E31" s="229"/>
      <c r="F31" s="229"/>
      <c r="G31" s="229"/>
      <c r="H31" s="229"/>
      <c r="I31" s="229"/>
      <c r="J31" s="229"/>
      <c r="K31" s="227"/>
    </row>
    <row r="32" s="1" customFormat="1" ht="12.75" customHeight="1">
      <c r="B32" s="230"/>
      <c r="C32" s="231"/>
      <c r="D32" s="231"/>
      <c r="E32" s="231"/>
      <c r="F32" s="231"/>
      <c r="G32" s="231"/>
      <c r="H32" s="231"/>
      <c r="I32" s="231"/>
      <c r="J32" s="231"/>
      <c r="K32" s="227"/>
    </row>
    <row r="33" s="1" customFormat="1" ht="15" customHeight="1">
      <c r="B33" s="230"/>
      <c r="C33" s="231"/>
      <c r="D33" s="229" t="s">
        <v>934</v>
      </c>
      <c r="E33" s="229"/>
      <c r="F33" s="229"/>
      <c r="G33" s="229"/>
      <c r="H33" s="229"/>
      <c r="I33" s="229"/>
      <c r="J33" s="229"/>
      <c r="K33" s="227"/>
    </row>
    <row r="34" s="1" customFormat="1" ht="15" customHeight="1">
      <c r="B34" s="230"/>
      <c r="C34" s="231"/>
      <c r="D34" s="229" t="s">
        <v>935</v>
      </c>
      <c r="E34" s="229"/>
      <c r="F34" s="229"/>
      <c r="G34" s="229"/>
      <c r="H34" s="229"/>
      <c r="I34" s="229"/>
      <c r="J34" s="229"/>
      <c r="K34" s="227"/>
    </row>
    <row r="35" s="1" customFormat="1" ht="15" customHeight="1">
      <c r="B35" s="230"/>
      <c r="C35" s="231"/>
      <c r="D35" s="229" t="s">
        <v>936</v>
      </c>
      <c r="E35" s="229"/>
      <c r="F35" s="229"/>
      <c r="G35" s="229"/>
      <c r="H35" s="229"/>
      <c r="I35" s="229"/>
      <c r="J35" s="229"/>
      <c r="K35" s="227"/>
    </row>
    <row r="36" s="1" customFormat="1" ht="15" customHeight="1">
      <c r="B36" s="230"/>
      <c r="C36" s="231"/>
      <c r="D36" s="229"/>
      <c r="E36" s="232" t="s">
        <v>111</v>
      </c>
      <c r="F36" s="229"/>
      <c r="G36" s="229" t="s">
        <v>937</v>
      </c>
      <c r="H36" s="229"/>
      <c r="I36" s="229"/>
      <c r="J36" s="229"/>
      <c r="K36" s="227"/>
    </row>
    <row r="37" s="1" customFormat="1" ht="30.75" customHeight="1">
      <c r="B37" s="230"/>
      <c r="C37" s="231"/>
      <c r="D37" s="229"/>
      <c r="E37" s="232" t="s">
        <v>938</v>
      </c>
      <c r="F37" s="229"/>
      <c r="G37" s="229" t="s">
        <v>939</v>
      </c>
      <c r="H37" s="229"/>
      <c r="I37" s="229"/>
      <c r="J37" s="229"/>
      <c r="K37" s="227"/>
    </row>
    <row r="38" s="1" customFormat="1" ht="15" customHeight="1">
      <c r="B38" s="230"/>
      <c r="C38" s="231"/>
      <c r="D38" s="229"/>
      <c r="E38" s="232" t="s">
        <v>56</v>
      </c>
      <c r="F38" s="229"/>
      <c r="G38" s="229" t="s">
        <v>940</v>
      </c>
      <c r="H38" s="229"/>
      <c r="I38" s="229"/>
      <c r="J38" s="229"/>
      <c r="K38" s="227"/>
    </row>
    <row r="39" s="1" customFormat="1" ht="15" customHeight="1">
      <c r="B39" s="230"/>
      <c r="C39" s="231"/>
      <c r="D39" s="229"/>
      <c r="E39" s="232" t="s">
        <v>57</v>
      </c>
      <c r="F39" s="229"/>
      <c r="G39" s="229" t="s">
        <v>941</v>
      </c>
      <c r="H39" s="229"/>
      <c r="I39" s="229"/>
      <c r="J39" s="229"/>
      <c r="K39" s="227"/>
    </row>
    <row r="40" s="1" customFormat="1" ht="15" customHeight="1">
      <c r="B40" s="230"/>
      <c r="C40" s="231"/>
      <c r="D40" s="229"/>
      <c r="E40" s="232" t="s">
        <v>112</v>
      </c>
      <c r="F40" s="229"/>
      <c r="G40" s="229" t="s">
        <v>942</v>
      </c>
      <c r="H40" s="229"/>
      <c r="I40" s="229"/>
      <c r="J40" s="229"/>
      <c r="K40" s="227"/>
    </row>
    <row r="41" s="1" customFormat="1" ht="15" customHeight="1">
      <c r="B41" s="230"/>
      <c r="C41" s="231"/>
      <c r="D41" s="229"/>
      <c r="E41" s="232" t="s">
        <v>113</v>
      </c>
      <c r="F41" s="229"/>
      <c r="G41" s="229" t="s">
        <v>943</v>
      </c>
      <c r="H41" s="229"/>
      <c r="I41" s="229"/>
      <c r="J41" s="229"/>
      <c r="K41" s="227"/>
    </row>
    <row r="42" s="1" customFormat="1" ht="15" customHeight="1">
      <c r="B42" s="230"/>
      <c r="C42" s="231"/>
      <c r="D42" s="229"/>
      <c r="E42" s="232" t="s">
        <v>944</v>
      </c>
      <c r="F42" s="229"/>
      <c r="G42" s="229" t="s">
        <v>945</v>
      </c>
      <c r="H42" s="229"/>
      <c r="I42" s="229"/>
      <c r="J42" s="229"/>
      <c r="K42" s="227"/>
    </row>
    <row r="43" s="1" customFormat="1" ht="15" customHeight="1">
      <c r="B43" s="230"/>
      <c r="C43" s="231"/>
      <c r="D43" s="229"/>
      <c r="E43" s="232"/>
      <c r="F43" s="229"/>
      <c r="G43" s="229" t="s">
        <v>946</v>
      </c>
      <c r="H43" s="229"/>
      <c r="I43" s="229"/>
      <c r="J43" s="229"/>
      <c r="K43" s="227"/>
    </row>
    <row r="44" s="1" customFormat="1" ht="15" customHeight="1">
      <c r="B44" s="230"/>
      <c r="C44" s="231"/>
      <c r="D44" s="229"/>
      <c r="E44" s="232" t="s">
        <v>947</v>
      </c>
      <c r="F44" s="229"/>
      <c r="G44" s="229" t="s">
        <v>948</v>
      </c>
      <c r="H44" s="229"/>
      <c r="I44" s="229"/>
      <c r="J44" s="229"/>
      <c r="K44" s="227"/>
    </row>
    <row r="45" s="1" customFormat="1" ht="15" customHeight="1">
      <c r="B45" s="230"/>
      <c r="C45" s="231"/>
      <c r="D45" s="229"/>
      <c r="E45" s="232" t="s">
        <v>115</v>
      </c>
      <c r="F45" s="229"/>
      <c r="G45" s="229" t="s">
        <v>949</v>
      </c>
      <c r="H45" s="229"/>
      <c r="I45" s="229"/>
      <c r="J45" s="229"/>
      <c r="K45" s="227"/>
    </row>
    <row r="46" s="1" customFormat="1" ht="12.75" customHeight="1">
      <c r="B46" s="230"/>
      <c r="C46" s="231"/>
      <c r="D46" s="229"/>
      <c r="E46" s="229"/>
      <c r="F46" s="229"/>
      <c r="G46" s="229"/>
      <c r="H46" s="229"/>
      <c r="I46" s="229"/>
      <c r="J46" s="229"/>
      <c r="K46" s="227"/>
    </row>
    <row r="47" s="1" customFormat="1" ht="15" customHeight="1">
      <c r="B47" s="230"/>
      <c r="C47" s="231"/>
      <c r="D47" s="229" t="s">
        <v>950</v>
      </c>
      <c r="E47" s="229"/>
      <c r="F47" s="229"/>
      <c r="G47" s="229"/>
      <c r="H47" s="229"/>
      <c r="I47" s="229"/>
      <c r="J47" s="229"/>
      <c r="K47" s="227"/>
    </row>
    <row r="48" s="1" customFormat="1" ht="15" customHeight="1">
      <c r="B48" s="230"/>
      <c r="C48" s="231"/>
      <c r="D48" s="231"/>
      <c r="E48" s="229" t="s">
        <v>951</v>
      </c>
      <c r="F48" s="229"/>
      <c r="G48" s="229"/>
      <c r="H48" s="229"/>
      <c r="I48" s="229"/>
      <c r="J48" s="229"/>
      <c r="K48" s="227"/>
    </row>
    <row r="49" s="1" customFormat="1" ht="15" customHeight="1">
      <c r="B49" s="230"/>
      <c r="C49" s="231"/>
      <c r="D49" s="231"/>
      <c r="E49" s="229" t="s">
        <v>952</v>
      </c>
      <c r="F49" s="229"/>
      <c r="G49" s="229"/>
      <c r="H49" s="229"/>
      <c r="I49" s="229"/>
      <c r="J49" s="229"/>
      <c r="K49" s="227"/>
    </row>
    <row r="50" s="1" customFormat="1" ht="15" customHeight="1">
      <c r="B50" s="230"/>
      <c r="C50" s="231"/>
      <c r="D50" s="231"/>
      <c r="E50" s="229" t="s">
        <v>953</v>
      </c>
      <c r="F50" s="229"/>
      <c r="G50" s="229"/>
      <c r="H50" s="229"/>
      <c r="I50" s="229"/>
      <c r="J50" s="229"/>
      <c r="K50" s="227"/>
    </row>
    <row r="51" s="1" customFormat="1" ht="15" customHeight="1">
      <c r="B51" s="230"/>
      <c r="C51" s="231"/>
      <c r="D51" s="229" t="s">
        <v>954</v>
      </c>
      <c r="E51" s="229"/>
      <c r="F51" s="229"/>
      <c r="G51" s="229"/>
      <c r="H51" s="229"/>
      <c r="I51" s="229"/>
      <c r="J51" s="229"/>
      <c r="K51" s="227"/>
    </row>
    <row r="52" s="1" customFormat="1" ht="25.5" customHeight="1">
      <c r="B52" s="225"/>
      <c r="C52" s="226" t="s">
        <v>955</v>
      </c>
      <c r="D52" s="226"/>
      <c r="E52" s="226"/>
      <c r="F52" s="226"/>
      <c r="G52" s="226"/>
      <c r="H52" s="226"/>
      <c r="I52" s="226"/>
      <c r="J52" s="226"/>
      <c r="K52" s="227"/>
    </row>
    <row r="53" s="1" customFormat="1" ht="5.25" customHeight="1">
      <c r="B53" s="225"/>
      <c r="C53" s="228"/>
      <c r="D53" s="228"/>
      <c r="E53" s="228"/>
      <c r="F53" s="228"/>
      <c r="G53" s="228"/>
      <c r="H53" s="228"/>
      <c r="I53" s="228"/>
      <c r="J53" s="228"/>
      <c r="K53" s="227"/>
    </row>
    <row r="54" s="1" customFormat="1" ht="15" customHeight="1">
      <c r="B54" s="225"/>
      <c r="C54" s="229" t="s">
        <v>956</v>
      </c>
      <c r="D54" s="229"/>
      <c r="E54" s="229"/>
      <c r="F54" s="229"/>
      <c r="G54" s="229"/>
      <c r="H54" s="229"/>
      <c r="I54" s="229"/>
      <c r="J54" s="229"/>
      <c r="K54" s="227"/>
    </row>
    <row r="55" s="1" customFormat="1" ht="15" customHeight="1">
      <c r="B55" s="225"/>
      <c r="C55" s="229" t="s">
        <v>957</v>
      </c>
      <c r="D55" s="229"/>
      <c r="E55" s="229"/>
      <c r="F55" s="229"/>
      <c r="G55" s="229"/>
      <c r="H55" s="229"/>
      <c r="I55" s="229"/>
      <c r="J55" s="229"/>
      <c r="K55" s="227"/>
    </row>
    <row r="56" s="1" customFormat="1" ht="12.75" customHeight="1">
      <c r="B56" s="225"/>
      <c r="C56" s="229"/>
      <c r="D56" s="229"/>
      <c r="E56" s="229"/>
      <c r="F56" s="229"/>
      <c r="G56" s="229"/>
      <c r="H56" s="229"/>
      <c r="I56" s="229"/>
      <c r="J56" s="229"/>
      <c r="K56" s="227"/>
    </row>
    <row r="57" s="1" customFormat="1" ht="15" customHeight="1">
      <c r="B57" s="225"/>
      <c r="C57" s="229" t="s">
        <v>958</v>
      </c>
      <c r="D57" s="229"/>
      <c r="E57" s="229"/>
      <c r="F57" s="229"/>
      <c r="G57" s="229"/>
      <c r="H57" s="229"/>
      <c r="I57" s="229"/>
      <c r="J57" s="229"/>
      <c r="K57" s="227"/>
    </row>
    <row r="58" s="1" customFormat="1" ht="15" customHeight="1">
      <c r="B58" s="225"/>
      <c r="C58" s="231"/>
      <c r="D58" s="229" t="s">
        <v>959</v>
      </c>
      <c r="E58" s="229"/>
      <c r="F58" s="229"/>
      <c r="G58" s="229"/>
      <c r="H58" s="229"/>
      <c r="I58" s="229"/>
      <c r="J58" s="229"/>
      <c r="K58" s="227"/>
    </row>
    <row r="59" s="1" customFormat="1" ht="15" customHeight="1">
      <c r="B59" s="225"/>
      <c r="C59" s="231"/>
      <c r="D59" s="229" t="s">
        <v>960</v>
      </c>
      <c r="E59" s="229"/>
      <c r="F59" s="229"/>
      <c r="G59" s="229"/>
      <c r="H59" s="229"/>
      <c r="I59" s="229"/>
      <c r="J59" s="229"/>
      <c r="K59" s="227"/>
    </row>
    <row r="60" s="1" customFormat="1" ht="15" customHeight="1">
      <c r="B60" s="225"/>
      <c r="C60" s="231"/>
      <c r="D60" s="229" t="s">
        <v>961</v>
      </c>
      <c r="E60" s="229"/>
      <c r="F60" s="229"/>
      <c r="G60" s="229"/>
      <c r="H60" s="229"/>
      <c r="I60" s="229"/>
      <c r="J60" s="229"/>
      <c r="K60" s="227"/>
    </row>
    <row r="61" s="1" customFormat="1" ht="15" customHeight="1">
      <c r="B61" s="225"/>
      <c r="C61" s="231"/>
      <c r="D61" s="229" t="s">
        <v>962</v>
      </c>
      <c r="E61" s="229"/>
      <c r="F61" s="229"/>
      <c r="G61" s="229"/>
      <c r="H61" s="229"/>
      <c r="I61" s="229"/>
      <c r="J61" s="229"/>
      <c r="K61" s="227"/>
    </row>
    <row r="62" s="1" customFormat="1" ht="15" customHeight="1">
      <c r="B62" s="225"/>
      <c r="C62" s="231"/>
      <c r="D62" s="234" t="s">
        <v>963</v>
      </c>
      <c r="E62" s="234"/>
      <c r="F62" s="234"/>
      <c r="G62" s="234"/>
      <c r="H62" s="234"/>
      <c r="I62" s="234"/>
      <c r="J62" s="234"/>
      <c r="K62" s="227"/>
    </row>
    <row r="63" s="1" customFormat="1" ht="15" customHeight="1">
      <c r="B63" s="225"/>
      <c r="C63" s="231"/>
      <c r="D63" s="229" t="s">
        <v>964</v>
      </c>
      <c r="E63" s="229"/>
      <c r="F63" s="229"/>
      <c r="G63" s="229"/>
      <c r="H63" s="229"/>
      <c r="I63" s="229"/>
      <c r="J63" s="229"/>
      <c r="K63" s="227"/>
    </row>
    <row r="64" s="1" customFormat="1" ht="12.75" customHeight="1">
      <c r="B64" s="225"/>
      <c r="C64" s="231"/>
      <c r="D64" s="231"/>
      <c r="E64" s="235"/>
      <c r="F64" s="231"/>
      <c r="G64" s="231"/>
      <c r="H64" s="231"/>
      <c r="I64" s="231"/>
      <c r="J64" s="231"/>
      <c r="K64" s="227"/>
    </row>
    <row r="65" s="1" customFormat="1" ht="15" customHeight="1">
      <c r="B65" s="225"/>
      <c r="C65" s="231"/>
      <c r="D65" s="229" t="s">
        <v>965</v>
      </c>
      <c r="E65" s="229"/>
      <c r="F65" s="229"/>
      <c r="G65" s="229"/>
      <c r="H65" s="229"/>
      <c r="I65" s="229"/>
      <c r="J65" s="229"/>
      <c r="K65" s="227"/>
    </row>
    <row r="66" s="1" customFormat="1" ht="15" customHeight="1">
      <c r="B66" s="225"/>
      <c r="C66" s="231"/>
      <c r="D66" s="234" t="s">
        <v>966</v>
      </c>
      <c r="E66" s="234"/>
      <c r="F66" s="234"/>
      <c r="G66" s="234"/>
      <c r="H66" s="234"/>
      <c r="I66" s="234"/>
      <c r="J66" s="234"/>
      <c r="K66" s="227"/>
    </row>
    <row r="67" s="1" customFormat="1" ht="15" customHeight="1">
      <c r="B67" s="225"/>
      <c r="C67" s="231"/>
      <c r="D67" s="229" t="s">
        <v>967</v>
      </c>
      <c r="E67" s="229"/>
      <c r="F67" s="229"/>
      <c r="G67" s="229"/>
      <c r="H67" s="229"/>
      <c r="I67" s="229"/>
      <c r="J67" s="229"/>
      <c r="K67" s="227"/>
    </row>
    <row r="68" s="1" customFormat="1" ht="15" customHeight="1">
      <c r="B68" s="225"/>
      <c r="C68" s="231"/>
      <c r="D68" s="229" t="s">
        <v>968</v>
      </c>
      <c r="E68" s="229"/>
      <c r="F68" s="229"/>
      <c r="G68" s="229"/>
      <c r="H68" s="229"/>
      <c r="I68" s="229"/>
      <c r="J68" s="229"/>
      <c r="K68" s="227"/>
    </row>
    <row r="69" s="1" customFormat="1" ht="15" customHeight="1">
      <c r="B69" s="225"/>
      <c r="C69" s="231"/>
      <c r="D69" s="229" t="s">
        <v>969</v>
      </c>
      <c r="E69" s="229"/>
      <c r="F69" s="229"/>
      <c r="G69" s="229"/>
      <c r="H69" s="229"/>
      <c r="I69" s="229"/>
      <c r="J69" s="229"/>
      <c r="K69" s="227"/>
    </row>
    <row r="70" s="1" customFormat="1" ht="15" customHeight="1">
      <c r="B70" s="225"/>
      <c r="C70" s="231"/>
      <c r="D70" s="229" t="s">
        <v>970</v>
      </c>
      <c r="E70" s="229"/>
      <c r="F70" s="229"/>
      <c r="G70" s="229"/>
      <c r="H70" s="229"/>
      <c r="I70" s="229"/>
      <c r="J70" s="229"/>
      <c r="K70" s="227"/>
    </row>
    <row r="7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="1" customFormat="1" ht="45" customHeight="1">
      <c r="B75" s="244"/>
      <c r="C75" s="245" t="s">
        <v>971</v>
      </c>
      <c r="D75" s="245"/>
      <c r="E75" s="245"/>
      <c r="F75" s="245"/>
      <c r="G75" s="245"/>
      <c r="H75" s="245"/>
      <c r="I75" s="245"/>
      <c r="J75" s="245"/>
      <c r="K75" s="246"/>
    </row>
    <row r="76" s="1" customFormat="1" ht="17.25" customHeight="1">
      <c r="B76" s="244"/>
      <c r="C76" s="247" t="s">
        <v>972</v>
      </c>
      <c r="D76" s="247"/>
      <c r="E76" s="247"/>
      <c r="F76" s="247" t="s">
        <v>973</v>
      </c>
      <c r="G76" s="248"/>
      <c r="H76" s="247" t="s">
        <v>57</v>
      </c>
      <c r="I76" s="247" t="s">
        <v>60</v>
      </c>
      <c r="J76" s="247" t="s">
        <v>974</v>
      </c>
      <c r="K76" s="246"/>
    </row>
    <row r="77" s="1" customFormat="1" ht="17.25" customHeight="1">
      <c r="B77" s="244"/>
      <c r="C77" s="249" t="s">
        <v>975</v>
      </c>
      <c r="D77" s="249"/>
      <c r="E77" s="249"/>
      <c r="F77" s="250" t="s">
        <v>976</v>
      </c>
      <c r="G77" s="251"/>
      <c r="H77" s="249"/>
      <c r="I77" s="249"/>
      <c r="J77" s="249" t="s">
        <v>977</v>
      </c>
      <c r="K77" s="246"/>
    </row>
    <row r="78" s="1" customFormat="1" ht="5.25" customHeight="1">
      <c r="B78" s="244"/>
      <c r="C78" s="252"/>
      <c r="D78" s="252"/>
      <c r="E78" s="252"/>
      <c r="F78" s="252"/>
      <c r="G78" s="253"/>
      <c r="H78" s="252"/>
      <c r="I78" s="252"/>
      <c r="J78" s="252"/>
      <c r="K78" s="246"/>
    </row>
    <row r="79" s="1" customFormat="1" ht="15" customHeight="1">
      <c r="B79" s="244"/>
      <c r="C79" s="232" t="s">
        <v>56</v>
      </c>
      <c r="D79" s="254"/>
      <c r="E79" s="254"/>
      <c r="F79" s="255" t="s">
        <v>978</v>
      </c>
      <c r="G79" s="256"/>
      <c r="H79" s="232" t="s">
        <v>979</v>
      </c>
      <c r="I79" s="232" t="s">
        <v>980</v>
      </c>
      <c r="J79" s="232">
        <v>20</v>
      </c>
      <c r="K79" s="246"/>
    </row>
    <row r="80" s="1" customFormat="1" ht="15" customHeight="1">
      <c r="B80" s="244"/>
      <c r="C80" s="232" t="s">
        <v>981</v>
      </c>
      <c r="D80" s="232"/>
      <c r="E80" s="232"/>
      <c r="F80" s="255" t="s">
        <v>978</v>
      </c>
      <c r="G80" s="256"/>
      <c r="H80" s="232" t="s">
        <v>982</v>
      </c>
      <c r="I80" s="232" t="s">
        <v>980</v>
      </c>
      <c r="J80" s="232">
        <v>120</v>
      </c>
      <c r="K80" s="246"/>
    </row>
    <row r="81" s="1" customFormat="1" ht="15" customHeight="1">
      <c r="B81" s="257"/>
      <c r="C81" s="232" t="s">
        <v>983</v>
      </c>
      <c r="D81" s="232"/>
      <c r="E81" s="232"/>
      <c r="F81" s="255" t="s">
        <v>984</v>
      </c>
      <c r="G81" s="256"/>
      <c r="H81" s="232" t="s">
        <v>985</v>
      </c>
      <c r="I81" s="232" t="s">
        <v>980</v>
      </c>
      <c r="J81" s="232">
        <v>50</v>
      </c>
      <c r="K81" s="246"/>
    </row>
    <row r="82" s="1" customFormat="1" ht="15" customHeight="1">
      <c r="B82" s="257"/>
      <c r="C82" s="232" t="s">
        <v>986</v>
      </c>
      <c r="D82" s="232"/>
      <c r="E82" s="232"/>
      <c r="F82" s="255" t="s">
        <v>978</v>
      </c>
      <c r="G82" s="256"/>
      <c r="H82" s="232" t="s">
        <v>987</v>
      </c>
      <c r="I82" s="232" t="s">
        <v>988</v>
      </c>
      <c r="J82" s="232"/>
      <c r="K82" s="246"/>
    </row>
    <row r="83" s="1" customFormat="1" ht="15" customHeight="1">
      <c r="B83" s="257"/>
      <c r="C83" s="258" t="s">
        <v>989</v>
      </c>
      <c r="D83" s="258"/>
      <c r="E83" s="258"/>
      <c r="F83" s="259" t="s">
        <v>984</v>
      </c>
      <c r="G83" s="258"/>
      <c r="H83" s="258" t="s">
        <v>990</v>
      </c>
      <c r="I83" s="258" t="s">
        <v>980</v>
      </c>
      <c r="J83" s="258">
        <v>15</v>
      </c>
      <c r="K83" s="246"/>
    </row>
    <row r="84" s="1" customFormat="1" ht="15" customHeight="1">
      <c r="B84" s="257"/>
      <c r="C84" s="258" t="s">
        <v>991</v>
      </c>
      <c r="D84" s="258"/>
      <c r="E84" s="258"/>
      <c r="F84" s="259" t="s">
        <v>984</v>
      </c>
      <c r="G84" s="258"/>
      <c r="H84" s="258" t="s">
        <v>992</v>
      </c>
      <c r="I84" s="258" t="s">
        <v>980</v>
      </c>
      <c r="J84" s="258">
        <v>15</v>
      </c>
      <c r="K84" s="246"/>
    </row>
    <row r="85" s="1" customFormat="1" ht="15" customHeight="1">
      <c r="B85" s="257"/>
      <c r="C85" s="258" t="s">
        <v>993</v>
      </c>
      <c r="D85" s="258"/>
      <c r="E85" s="258"/>
      <c r="F85" s="259" t="s">
        <v>984</v>
      </c>
      <c r="G85" s="258"/>
      <c r="H85" s="258" t="s">
        <v>994</v>
      </c>
      <c r="I85" s="258" t="s">
        <v>980</v>
      </c>
      <c r="J85" s="258">
        <v>20</v>
      </c>
      <c r="K85" s="246"/>
    </row>
    <row r="86" s="1" customFormat="1" ht="15" customHeight="1">
      <c r="B86" s="257"/>
      <c r="C86" s="258" t="s">
        <v>995</v>
      </c>
      <c r="D86" s="258"/>
      <c r="E86" s="258"/>
      <c r="F86" s="259" t="s">
        <v>984</v>
      </c>
      <c r="G86" s="258"/>
      <c r="H86" s="258" t="s">
        <v>996</v>
      </c>
      <c r="I86" s="258" t="s">
        <v>980</v>
      </c>
      <c r="J86" s="258">
        <v>20</v>
      </c>
      <c r="K86" s="246"/>
    </row>
    <row r="87" s="1" customFormat="1" ht="15" customHeight="1">
      <c r="B87" s="257"/>
      <c r="C87" s="232" t="s">
        <v>997</v>
      </c>
      <c r="D87" s="232"/>
      <c r="E87" s="232"/>
      <c r="F87" s="255" t="s">
        <v>984</v>
      </c>
      <c r="G87" s="256"/>
      <c r="H87" s="232" t="s">
        <v>998</v>
      </c>
      <c r="I87" s="232" t="s">
        <v>980</v>
      </c>
      <c r="J87" s="232">
        <v>50</v>
      </c>
      <c r="K87" s="246"/>
    </row>
    <row r="88" s="1" customFormat="1" ht="15" customHeight="1">
      <c r="B88" s="257"/>
      <c r="C88" s="232" t="s">
        <v>999</v>
      </c>
      <c r="D88" s="232"/>
      <c r="E88" s="232"/>
      <c r="F88" s="255" t="s">
        <v>984</v>
      </c>
      <c r="G88" s="256"/>
      <c r="H88" s="232" t="s">
        <v>1000</v>
      </c>
      <c r="I88" s="232" t="s">
        <v>980</v>
      </c>
      <c r="J88" s="232">
        <v>20</v>
      </c>
      <c r="K88" s="246"/>
    </row>
    <row r="89" s="1" customFormat="1" ht="15" customHeight="1">
      <c r="B89" s="257"/>
      <c r="C89" s="232" t="s">
        <v>1001</v>
      </c>
      <c r="D89" s="232"/>
      <c r="E89" s="232"/>
      <c r="F89" s="255" t="s">
        <v>984</v>
      </c>
      <c r="G89" s="256"/>
      <c r="H89" s="232" t="s">
        <v>1002</v>
      </c>
      <c r="I89" s="232" t="s">
        <v>980</v>
      </c>
      <c r="J89" s="232">
        <v>20</v>
      </c>
      <c r="K89" s="246"/>
    </row>
    <row r="90" s="1" customFormat="1" ht="15" customHeight="1">
      <c r="B90" s="257"/>
      <c r="C90" s="232" t="s">
        <v>1003</v>
      </c>
      <c r="D90" s="232"/>
      <c r="E90" s="232"/>
      <c r="F90" s="255" t="s">
        <v>984</v>
      </c>
      <c r="G90" s="256"/>
      <c r="H90" s="232" t="s">
        <v>1004</v>
      </c>
      <c r="I90" s="232" t="s">
        <v>980</v>
      </c>
      <c r="J90" s="232">
        <v>50</v>
      </c>
      <c r="K90" s="246"/>
    </row>
    <row r="91" s="1" customFormat="1" ht="15" customHeight="1">
      <c r="B91" s="257"/>
      <c r="C91" s="232" t="s">
        <v>1005</v>
      </c>
      <c r="D91" s="232"/>
      <c r="E91" s="232"/>
      <c r="F91" s="255" t="s">
        <v>984</v>
      </c>
      <c r="G91" s="256"/>
      <c r="H91" s="232" t="s">
        <v>1005</v>
      </c>
      <c r="I91" s="232" t="s">
        <v>980</v>
      </c>
      <c r="J91" s="232">
        <v>50</v>
      </c>
      <c r="K91" s="246"/>
    </row>
    <row r="92" s="1" customFormat="1" ht="15" customHeight="1">
      <c r="B92" s="257"/>
      <c r="C92" s="232" t="s">
        <v>1006</v>
      </c>
      <c r="D92" s="232"/>
      <c r="E92" s="232"/>
      <c r="F92" s="255" t="s">
        <v>984</v>
      </c>
      <c r="G92" s="256"/>
      <c r="H92" s="232" t="s">
        <v>1007</v>
      </c>
      <c r="I92" s="232" t="s">
        <v>980</v>
      </c>
      <c r="J92" s="232">
        <v>255</v>
      </c>
      <c r="K92" s="246"/>
    </row>
    <row r="93" s="1" customFormat="1" ht="15" customHeight="1">
      <c r="B93" s="257"/>
      <c r="C93" s="232" t="s">
        <v>1008</v>
      </c>
      <c r="D93" s="232"/>
      <c r="E93" s="232"/>
      <c r="F93" s="255" t="s">
        <v>978</v>
      </c>
      <c r="G93" s="256"/>
      <c r="H93" s="232" t="s">
        <v>1009</v>
      </c>
      <c r="I93" s="232" t="s">
        <v>1010</v>
      </c>
      <c r="J93" s="232"/>
      <c r="K93" s="246"/>
    </row>
    <row r="94" s="1" customFormat="1" ht="15" customHeight="1">
      <c r="B94" s="257"/>
      <c r="C94" s="232" t="s">
        <v>1011</v>
      </c>
      <c r="D94" s="232"/>
      <c r="E94" s="232"/>
      <c r="F94" s="255" t="s">
        <v>978</v>
      </c>
      <c r="G94" s="256"/>
      <c r="H94" s="232" t="s">
        <v>1012</v>
      </c>
      <c r="I94" s="232" t="s">
        <v>1013</v>
      </c>
      <c r="J94" s="232"/>
      <c r="K94" s="246"/>
    </row>
    <row r="95" s="1" customFormat="1" ht="15" customHeight="1">
      <c r="B95" s="257"/>
      <c r="C95" s="232" t="s">
        <v>1014</v>
      </c>
      <c r="D95" s="232"/>
      <c r="E95" s="232"/>
      <c r="F95" s="255" t="s">
        <v>978</v>
      </c>
      <c r="G95" s="256"/>
      <c r="H95" s="232" t="s">
        <v>1014</v>
      </c>
      <c r="I95" s="232" t="s">
        <v>1013</v>
      </c>
      <c r="J95" s="232"/>
      <c r="K95" s="246"/>
    </row>
    <row r="96" s="1" customFormat="1" ht="15" customHeight="1">
      <c r="B96" s="257"/>
      <c r="C96" s="232" t="s">
        <v>41</v>
      </c>
      <c r="D96" s="232"/>
      <c r="E96" s="232"/>
      <c r="F96" s="255" t="s">
        <v>978</v>
      </c>
      <c r="G96" s="256"/>
      <c r="H96" s="232" t="s">
        <v>1015</v>
      </c>
      <c r="I96" s="232" t="s">
        <v>1013</v>
      </c>
      <c r="J96" s="232"/>
      <c r="K96" s="246"/>
    </row>
    <row r="97" s="1" customFormat="1" ht="15" customHeight="1">
      <c r="B97" s="257"/>
      <c r="C97" s="232" t="s">
        <v>51</v>
      </c>
      <c r="D97" s="232"/>
      <c r="E97" s="232"/>
      <c r="F97" s="255" t="s">
        <v>978</v>
      </c>
      <c r="G97" s="256"/>
      <c r="H97" s="232" t="s">
        <v>1016</v>
      </c>
      <c r="I97" s="232" t="s">
        <v>1013</v>
      </c>
      <c r="J97" s="232"/>
      <c r="K97" s="246"/>
    </row>
    <row r="98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="1" customFormat="1" ht="45" customHeight="1">
      <c r="B102" s="244"/>
      <c r="C102" s="245" t="s">
        <v>1017</v>
      </c>
      <c r="D102" s="245"/>
      <c r="E102" s="245"/>
      <c r="F102" s="245"/>
      <c r="G102" s="245"/>
      <c r="H102" s="245"/>
      <c r="I102" s="245"/>
      <c r="J102" s="245"/>
      <c r="K102" s="246"/>
    </row>
    <row r="103" s="1" customFormat="1" ht="17.25" customHeight="1">
      <c r="B103" s="244"/>
      <c r="C103" s="247" t="s">
        <v>972</v>
      </c>
      <c r="D103" s="247"/>
      <c r="E103" s="247"/>
      <c r="F103" s="247" t="s">
        <v>973</v>
      </c>
      <c r="G103" s="248"/>
      <c r="H103" s="247" t="s">
        <v>57</v>
      </c>
      <c r="I103" s="247" t="s">
        <v>60</v>
      </c>
      <c r="J103" s="247" t="s">
        <v>974</v>
      </c>
      <c r="K103" s="246"/>
    </row>
    <row r="104" s="1" customFormat="1" ht="17.25" customHeight="1">
      <c r="B104" s="244"/>
      <c r="C104" s="249" t="s">
        <v>975</v>
      </c>
      <c r="D104" s="249"/>
      <c r="E104" s="249"/>
      <c r="F104" s="250" t="s">
        <v>976</v>
      </c>
      <c r="G104" s="251"/>
      <c r="H104" s="249"/>
      <c r="I104" s="249"/>
      <c r="J104" s="249" t="s">
        <v>977</v>
      </c>
      <c r="K104" s="246"/>
    </row>
    <row r="105" s="1" customFormat="1" ht="5.25" customHeight="1">
      <c r="B105" s="244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="1" customFormat="1" ht="15" customHeight="1">
      <c r="B106" s="244"/>
      <c r="C106" s="232" t="s">
        <v>56</v>
      </c>
      <c r="D106" s="254"/>
      <c r="E106" s="254"/>
      <c r="F106" s="255" t="s">
        <v>978</v>
      </c>
      <c r="G106" s="232"/>
      <c r="H106" s="232" t="s">
        <v>1018</v>
      </c>
      <c r="I106" s="232" t="s">
        <v>980</v>
      </c>
      <c r="J106" s="232">
        <v>20</v>
      </c>
      <c r="K106" s="246"/>
    </row>
    <row r="107" s="1" customFormat="1" ht="15" customHeight="1">
      <c r="B107" s="244"/>
      <c r="C107" s="232" t="s">
        <v>981</v>
      </c>
      <c r="D107" s="232"/>
      <c r="E107" s="232"/>
      <c r="F107" s="255" t="s">
        <v>978</v>
      </c>
      <c r="G107" s="232"/>
      <c r="H107" s="232" t="s">
        <v>1018</v>
      </c>
      <c r="I107" s="232" t="s">
        <v>980</v>
      </c>
      <c r="J107" s="232">
        <v>120</v>
      </c>
      <c r="K107" s="246"/>
    </row>
    <row r="108" s="1" customFormat="1" ht="15" customHeight="1">
      <c r="B108" s="257"/>
      <c r="C108" s="232" t="s">
        <v>983</v>
      </c>
      <c r="D108" s="232"/>
      <c r="E108" s="232"/>
      <c r="F108" s="255" t="s">
        <v>984</v>
      </c>
      <c r="G108" s="232"/>
      <c r="H108" s="232" t="s">
        <v>1018</v>
      </c>
      <c r="I108" s="232" t="s">
        <v>980</v>
      </c>
      <c r="J108" s="232">
        <v>50</v>
      </c>
      <c r="K108" s="246"/>
    </row>
    <row r="109" s="1" customFormat="1" ht="15" customHeight="1">
      <c r="B109" s="257"/>
      <c r="C109" s="232" t="s">
        <v>986</v>
      </c>
      <c r="D109" s="232"/>
      <c r="E109" s="232"/>
      <c r="F109" s="255" t="s">
        <v>978</v>
      </c>
      <c r="G109" s="232"/>
      <c r="H109" s="232" t="s">
        <v>1018</v>
      </c>
      <c r="I109" s="232" t="s">
        <v>988</v>
      </c>
      <c r="J109" s="232"/>
      <c r="K109" s="246"/>
    </row>
    <row r="110" s="1" customFormat="1" ht="15" customHeight="1">
      <c r="B110" s="257"/>
      <c r="C110" s="232" t="s">
        <v>997</v>
      </c>
      <c r="D110" s="232"/>
      <c r="E110" s="232"/>
      <c r="F110" s="255" t="s">
        <v>984</v>
      </c>
      <c r="G110" s="232"/>
      <c r="H110" s="232" t="s">
        <v>1018</v>
      </c>
      <c r="I110" s="232" t="s">
        <v>980</v>
      </c>
      <c r="J110" s="232">
        <v>50</v>
      </c>
      <c r="K110" s="246"/>
    </row>
    <row r="111" s="1" customFormat="1" ht="15" customHeight="1">
      <c r="B111" s="257"/>
      <c r="C111" s="232" t="s">
        <v>1005</v>
      </c>
      <c r="D111" s="232"/>
      <c r="E111" s="232"/>
      <c r="F111" s="255" t="s">
        <v>984</v>
      </c>
      <c r="G111" s="232"/>
      <c r="H111" s="232" t="s">
        <v>1018</v>
      </c>
      <c r="I111" s="232" t="s">
        <v>980</v>
      </c>
      <c r="J111" s="232">
        <v>50</v>
      </c>
      <c r="K111" s="246"/>
    </row>
    <row r="112" s="1" customFormat="1" ht="15" customHeight="1">
      <c r="B112" s="257"/>
      <c r="C112" s="232" t="s">
        <v>1003</v>
      </c>
      <c r="D112" s="232"/>
      <c r="E112" s="232"/>
      <c r="F112" s="255" t="s">
        <v>984</v>
      </c>
      <c r="G112" s="232"/>
      <c r="H112" s="232" t="s">
        <v>1018</v>
      </c>
      <c r="I112" s="232" t="s">
        <v>980</v>
      </c>
      <c r="J112" s="232">
        <v>50</v>
      </c>
      <c r="K112" s="246"/>
    </row>
    <row r="113" s="1" customFormat="1" ht="15" customHeight="1">
      <c r="B113" s="257"/>
      <c r="C113" s="232" t="s">
        <v>56</v>
      </c>
      <c r="D113" s="232"/>
      <c r="E113" s="232"/>
      <c r="F113" s="255" t="s">
        <v>978</v>
      </c>
      <c r="G113" s="232"/>
      <c r="H113" s="232" t="s">
        <v>1019</v>
      </c>
      <c r="I113" s="232" t="s">
        <v>980</v>
      </c>
      <c r="J113" s="232">
        <v>20</v>
      </c>
      <c r="K113" s="246"/>
    </row>
    <row r="114" s="1" customFormat="1" ht="15" customHeight="1">
      <c r="B114" s="257"/>
      <c r="C114" s="232" t="s">
        <v>1020</v>
      </c>
      <c r="D114" s="232"/>
      <c r="E114" s="232"/>
      <c r="F114" s="255" t="s">
        <v>978</v>
      </c>
      <c r="G114" s="232"/>
      <c r="H114" s="232" t="s">
        <v>1021</v>
      </c>
      <c r="I114" s="232" t="s">
        <v>980</v>
      </c>
      <c r="J114" s="232">
        <v>120</v>
      </c>
      <c r="K114" s="246"/>
    </row>
    <row r="115" s="1" customFormat="1" ht="15" customHeight="1">
      <c r="B115" s="257"/>
      <c r="C115" s="232" t="s">
        <v>41</v>
      </c>
      <c r="D115" s="232"/>
      <c r="E115" s="232"/>
      <c r="F115" s="255" t="s">
        <v>978</v>
      </c>
      <c r="G115" s="232"/>
      <c r="H115" s="232" t="s">
        <v>1022</v>
      </c>
      <c r="I115" s="232" t="s">
        <v>1013</v>
      </c>
      <c r="J115" s="232"/>
      <c r="K115" s="246"/>
    </row>
    <row r="116" s="1" customFormat="1" ht="15" customHeight="1">
      <c r="B116" s="257"/>
      <c r="C116" s="232" t="s">
        <v>51</v>
      </c>
      <c r="D116" s="232"/>
      <c r="E116" s="232"/>
      <c r="F116" s="255" t="s">
        <v>978</v>
      </c>
      <c r="G116" s="232"/>
      <c r="H116" s="232" t="s">
        <v>1023</v>
      </c>
      <c r="I116" s="232" t="s">
        <v>1013</v>
      </c>
      <c r="J116" s="232"/>
      <c r="K116" s="246"/>
    </row>
    <row r="117" s="1" customFormat="1" ht="15" customHeight="1">
      <c r="B117" s="257"/>
      <c r="C117" s="232" t="s">
        <v>60</v>
      </c>
      <c r="D117" s="232"/>
      <c r="E117" s="232"/>
      <c r="F117" s="255" t="s">
        <v>978</v>
      </c>
      <c r="G117" s="232"/>
      <c r="H117" s="232" t="s">
        <v>1024</v>
      </c>
      <c r="I117" s="232" t="s">
        <v>1025</v>
      </c>
      <c r="J117" s="232"/>
      <c r="K117" s="246"/>
    </row>
    <row r="118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="1" customFormat="1" ht="18.75" customHeight="1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="1" customFormat="1" ht="45" customHeight="1">
      <c r="B122" s="273"/>
      <c r="C122" s="223" t="s">
        <v>1026</v>
      </c>
      <c r="D122" s="223"/>
      <c r="E122" s="223"/>
      <c r="F122" s="223"/>
      <c r="G122" s="223"/>
      <c r="H122" s="223"/>
      <c r="I122" s="223"/>
      <c r="J122" s="223"/>
      <c r="K122" s="274"/>
    </row>
    <row r="123" s="1" customFormat="1" ht="17.25" customHeight="1">
      <c r="B123" s="275"/>
      <c r="C123" s="247" t="s">
        <v>972</v>
      </c>
      <c r="D123" s="247"/>
      <c r="E123" s="247"/>
      <c r="F123" s="247" t="s">
        <v>973</v>
      </c>
      <c r="G123" s="248"/>
      <c r="H123" s="247" t="s">
        <v>57</v>
      </c>
      <c r="I123" s="247" t="s">
        <v>60</v>
      </c>
      <c r="J123" s="247" t="s">
        <v>974</v>
      </c>
      <c r="K123" s="276"/>
    </row>
    <row r="124" s="1" customFormat="1" ht="17.25" customHeight="1">
      <c r="B124" s="275"/>
      <c r="C124" s="249" t="s">
        <v>975</v>
      </c>
      <c r="D124" s="249"/>
      <c r="E124" s="249"/>
      <c r="F124" s="250" t="s">
        <v>976</v>
      </c>
      <c r="G124" s="251"/>
      <c r="H124" s="249"/>
      <c r="I124" s="249"/>
      <c r="J124" s="249" t="s">
        <v>977</v>
      </c>
      <c r="K124" s="276"/>
    </row>
    <row r="125" s="1" customFormat="1" ht="5.25" customHeight="1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="1" customFormat="1" ht="15" customHeight="1">
      <c r="B126" s="277"/>
      <c r="C126" s="232" t="s">
        <v>981</v>
      </c>
      <c r="D126" s="254"/>
      <c r="E126" s="254"/>
      <c r="F126" s="255" t="s">
        <v>978</v>
      </c>
      <c r="G126" s="232"/>
      <c r="H126" s="232" t="s">
        <v>1018</v>
      </c>
      <c r="I126" s="232" t="s">
        <v>980</v>
      </c>
      <c r="J126" s="232">
        <v>120</v>
      </c>
      <c r="K126" s="280"/>
    </row>
    <row r="127" s="1" customFormat="1" ht="15" customHeight="1">
      <c r="B127" s="277"/>
      <c r="C127" s="232" t="s">
        <v>1027</v>
      </c>
      <c r="D127" s="232"/>
      <c r="E127" s="232"/>
      <c r="F127" s="255" t="s">
        <v>978</v>
      </c>
      <c r="G127" s="232"/>
      <c r="H127" s="232" t="s">
        <v>1028</v>
      </c>
      <c r="I127" s="232" t="s">
        <v>980</v>
      </c>
      <c r="J127" s="232" t="s">
        <v>1029</v>
      </c>
      <c r="K127" s="280"/>
    </row>
    <row r="128" s="1" customFormat="1" ht="15" customHeight="1">
      <c r="B128" s="277"/>
      <c r="C128" s="232" t="s">
        <v>926</v>
      </c>
      <c r="D128" s="232"/>
      <c r="E128" s="232"/>
      <c r="F128" s="255" t="s">
        <v>978</v>
      </c>
      <c r="G128" s="232"/>
      <c r="H128" s="232" t="s">
        <v>1030</v>
      </c>
      <c r="I128" s="232" t="s">
        <v>980</v>
      </c>
      <c r="J128" s="232" t="s">
        <v>1029</v>
      </c>
      <c r="K128" s="280"/>
    </row>
    <row r="129" s="1" customFormat="1" ht="15" customHeight="1">
      <c r="B129" s="277"/>
      <c r="C129" s="232" t="s">
        <v>989</v>
      </c>
      <c r="D129" s="232"/>
      <c r="E129" s="232"/>
      <c r="F129" s="255" t="s">
        <v>984</v>
      </c>
      <c r="G129" s="232"/>
      <c r="H129" s="232" t="s">
        <v>990</v>
      </c>
      <c r="I129" s="232" t="s">
        <v>980</v>
      </c>
      <c r="J129" s="232">
        <v>15</v>
      </c>
      <c r="K129" s="280"/>
    </row>
    <row r="130" s="1" customFormat="1" ht="15" customHeight="1">
      <c r="B130" s="277"/>
      <c r="C130" s="258" t="s">
        <v>991</v>
      </c>
      <c r="D130" s="258"/>
      <c r="E130" s="258"/>
      <c r="F130" s="259" t="s">
        <v>984</v>
      </c>
      <c r="G130" s="258"/>
      <c r="H130" s="258" t="s">
        <v>992</v>
      </c>
      <c r="I130" s="258" t="s">
        <v>980</v>
      </c>
      <c r="J130" s="258">
        <v>15</v>
      </c>
      <c r="K130" s="280"/>
    </row>
    <row r="131" s="1" customFormat="1" ht="15" customHeight="1">
      <c r="B131" s="277"/>
      <c r="C131" s="258" t="s">
        <v>993</v>
      </c>
      <c r="D131" s="258"/>
      <c r="E131" s="258"/>
      <c r="F131" s="259" t="s">
        <v>984</v>
      </c>
      <c r="G131" s="258"/>
      <c r="H131" s="258" t="s">
        <v>994</v>
      </c>
      <c r="I131" s="258" t="s">
        <v>980</v>
      </c>
      <c r="J131" s="258">
        <v>20</v>
      </c>
      <c r="K131" s="280"/>
    </row>
    <row r="132" s="1" customFormat="1" ht="15" customHeight="1">
      <c r="B132" s="277"/>
      <c r="C132" s="258" t="s">
        <v>995</v>
      </c>
      <c r="D132" s="258"/>
      <c r="E132" s="258"/>
      <c r="F132" s="259" t="s">
        <v>984</v>
      </c>
      <c r="G132" s="258"/>
      <c r="H132" s="258" t="s">
        <v>996</v>
      </c>
      <c r="I132" s="258" t="s">
        <v>980</v>
      </c>
      <c r="J132" s="258">
        <v>20</v>
      </c>
      <c r="K132" s="280"/>
    </row>
    <row r="133" s="1" customFormat="1" ht="15" customHeight="1">
      <c r="B133" s="277"/>
      <c r="C133" s="232" t="s">
        <v>983</v>
      </c>
      <c r="D133" s="232"/>
      <c r="E133" s="232"/>
      <c r="F133" s="255" t="s">
        <v>984</v>
      </c>
      <c r="G133" s="232"/>
      <c r="H133" s="232" t="s">
        <v>1018</v>
      </c>
      <c r="I133" s="232" t="s">
        <v>980</v>
      </c>
      <c r="J133" s="232">
        <v>50</v>
      </c>
      <c r="K133" s="280"/>
    </row>
    <row r="134" s="1" customFormat="1" ht="15" customHeight="1">
      <c r="B134" s="277"/>
      <c r="C134" s="232" t="s">
        <v>997</v>
      </c>
      <c r="D134" s="232"/>
      <c r="E134" s="232"/>
      <c r="F134" s="255" t="s">
        <v>984</v>
      </c>
      <c r="G134" s="232"/>
      <c r="H134" s="232" t="s">
        <v>1018</v>
      </c>
      <c r="I134" s="232" t="s">
        <v>980</v>
      </c>
      <c r="J134" s="232">
        <v>50</v>
      </c>
      <c r="K134" s="280"/>
    </row>
    <row r="135" s="1" customFormat="1" ht="15" customHeight="1">
      <c r="B135" s="277"/>
      <c r="C135" s="232" t="s">
        <v>1003</v>
      </c>
      <c r="D135" s="232"/>
      <c r="E135" s="232"/>
      <c r="F135" s="255" t="s">
        <v>984</v>
      </c>
      <c r="G135" s="232"/>
      <c r="H135" s="232" t="s">
        <v>1018</v>
      </c>
      <c r="I135" s="232" t="s">
        <v>980</v>
      </c>
      <c r="J135" s="232">
        <v>50</v>
      </c>
      <c r="K135" s="280"/>
    </row>
    <row r="136" s="1" customFormat="1" ht="15" customHeight="1">
      <c r="B136" s="277"/>
      <c r="C136" s="232" t="s">
        <v>1005</v>
      </c>
      <c r="D136" s="232"/>
      <c r="E136" s="232"/>
      <c r="F136" s="255" t="s">
        <v>984</v>
      </c>
      <c r="G136" s="232"/>
      <c r="H136" s="232" t="s">
        <v>1018</v>
      </c>
      <c r="I136" s="232" t="s">
        <v>980</v>
      </c>
      <c r="J136" s="232">
        <v>50</v>
      </c>
      <c r="K136" s="280"/>
    </row>
    <row r="137" s="1" customFormat="1" ht="15" customHeight="1">
      <c r="B137" s="277"/>
      <c r="C137" s="232" t="s">
        <v>1006</v>
      </c>
      <c r="D137" s="232"/>
      <c r="E137" s="232"/>
      <c r="F137" s="255" t="s">
        <v>984</v>
      </c>
      <c r="G137" s="232"/>
      <c r="H137" s="232" t="s">
        <v>1031</v>
      </c>
      <c r="I137" s="232" t="s">
        <v>980</v>
      </c>
      <c r="J137" s="232">
        <v>255</v>
      </c>
      <c r="K137" s="280"/>
    </row>
    <row r="138" s="1" customFormat="1" ht="15" customHeight="1">
      <c r="B138" s="277"/>
      <c r="C138" s="232" t="s">
        <v>1008</v>
      </c>
      <c r="D138" s="232"/>
      <c r="E138" s="232"/>
      <c r="F138" s="255" t="s">
        <v>978</v>
      </c>
      <c r="G138" s="232"/>
      <c r="H138" s="232" t="s">
        <v>1032</v>
      </c>
      <c r="I138" s="232" t="s">
        <v>1010</v>
      </c>
      <c r="J138" s="232"/>
      <c r="K138" s="280"/>
    </row>
    <row r="139" s="1" customFormat="1" ht="15" customHeight="1">
      <c r="B139" s="277"/>
      <c r="C139" s="232" t="s">
        <v>1011</v>
      </c>
      <c r="D139" s="232"/>
      <c r="E139" s="232"/>
      <c r="F139" s="255" t="s">
        <v>978</v>
      </c>
      <c r="G139" s="232"/>
      <c r="H139" s="232" t="s">
        <v>1033</v>
      </c>
      <c r="I139" s="232" t="s">
        <v>1013</v>
      </c>
      <c r="J139" s="232"/>
      <c r="K139" s="280"/>
    </row>
    <row r="140" s="1" customFormat="1" ht="15" customHeight="1">
      <c r="B140" s="277"/>
      <c r="C140" s="232" t="s">
        <v>1014</v>
      </c>
      <c r="D140" s="232"/>
      <c r="E140" s="232"/>
      <c r="F140" s="255" t="s">
        <v>978</v>
      </c>
      <c r="G140" s="232"/>
      <c r="H140" s="232" t="s">
        <v>1014</v>
      </c>
      <c r="I140" s="232" t="s">
        <v>1013</v>
      </c>
      <c r="J140" s="232"/>
      <c r="K140" s="280"/>
    </row>
    <row r="141" s="1" customFormat="1" ht="15" customHeight="1">
      <c r="B141" s="277"/>
      <c r="C141" s="232" t="s">
        <v>41</v>
      </c>
      <c r="D141" s="232"/>
      <c r="E141" s="232"/>
      <c r="F141" s="255" t="s">
        <v>978</v>
      </c>
      <c r="G141" s="232"/>
      <c r="H141" s="232" t="s">
        <v>1034</v>
      </c>
      <c r="I141" s="232" t="s">
        <v>1013</v>
      </c>
      <c r="J141" s="232"/>
      <c r="K141" s="280"/>
    </row>
    <row r="142" s="1" customFormat="1" ht="15" customHeight="1">
      <c r="B142" s="277"/>
      <c r="C142" s="232" t="s">
        <v>1035</v>
      </c>
      <c r="D142" s="232"/>
      <c r="E142" s="232"/>
      <c r="F142" s="255" t="s">
        <v>978</v>
      </c>
      <c r="G142" s="232"/>
      <c r="H142" s="232" t="s">
        <v>1036</v>
      </c>
      <c r="I142" s="232" t="s">
        <v>1013</v>
      </c>
      <c r="J142" s="232"/>
      <c r="K142" s="280"/>
    </row>
    <row r="143" s="1" customFormat="1" ht="15" customHeight="1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="1" customFormat="1" ht="18.75" customHeight="1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="1" customFormat="1" ht="45" customHeight="1">
      <c r="B147" s="244"/>
      <c r="C147" s="245" t="s">
        <v>1037</v>
      </c>
      <c r="D147" s="245"/>
      <c r="E147" s="245"/>
      <c r="F147" s="245"/>
      <c r="G147" s="245"/>
      <c r="H147" s="245"/>
      <c r="I147" s="245"/>
      <c r="J147" s="245"/>
      <c r="K147" s="246"/>
    </row>
    <row r="148" s="1" customFormat="1" ht="17.25" customHeight="1">
      <c r="B148" s="244"/>
      <c r="C148" s="247" t="s">
        <v>972</v>
      </c>
      <c r="D148" s="247"/>
      <c r="E148" s="247"/>
      <c r="F148" s="247" t="s">
        <v>973</v>
      </c>
      <c r="G148" s="248"/>
      <c r="H148" s="247" t="s">
        <v>57</v>
      </c>
      <c r="I148" s="247" t="s">
        <v>60</v>
      </c>
      <c r="J148" s="247" t="s">
        <v>974</v>
      </c>
      <c r="K148" s="246"/>
    </row>
    <row r="149" s="1" customFormat="1" ht="17.25" customHeight="1">
      <c r="B149" s="244"/>
      <c r="C149" s="249" t="s">
        <v>975</v>
      </c>
      <c r="D149" s="249"/>
      <c r="E149" s="249"/>
      <c r="F149" s="250" t="s">
        <v>976</v>
      </c>
      <c r="G149" s="251"/>
      <c r="H149" s="249"/>
      <c r="I149" s="249"/>
      <c r="J149" s="249" t="s">
        <v>977</v>
      </c>
      <c r="K149" s="246"/>
    </row>
    <row r="150" s="1" customFormat="1" ht="5.25" customHeight="1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="1" customFormat="1" ht="15" customHeight="1">
      <c r="B151" s="257"/>
      <c r="C151" s="284" t="s">
        <v>981</v>
      </c>
      <c r="D151" s="232"/>
      <c r="E151" s="232"/>
      <c r="F151" s="285" t="s">
        <v>978</v>
      </c>
      <c r="G151" s="232"/>
      <c r="H151" s="284" t="s">
        <v>1018</v>
      </c>
      <c r="I151" s="284" t="s">
        <v>980</v>
      </c>
      <c r="J151" s="284">
        <v>120</v>
      </c>
      <c r="K151" s="280"/>
    </row>
    <row r="152" s="1" customFormat="1" ht="15" customHeight="1">
      <c r="B152" s="257"/>
      <c r="C152" s="284" t="s">
        <v>1027</v>
      </c>
      <c r="D152" s="232"/>
      <c r="E152" s="232"/>
      <c r="F152" s="285" t="s">
        <v>978</v>
      </c>
      <c r="G152" s="232"/>
      <c r="H152" s="284" t="s">
        <v>1038</v>
      </c>
      <c r="I152" s="284" t="s">
        <v>980</v>
      </c>
      <c r="J152" s="284" t="s">
        <v>1029</v>
      </c>
      <c r="K152" s="280"/>
    </row>
    <row r="153" s="1" customFormat="1" ht="15" customHeight="1">
      <c r="B153" s="257"/>
      <c r="C153" s="284" t="s">
        <v>926</v>
      </c>
      <c r="D153" s="232"/>
      <c r="E153" s="232"/>
      <c r="F153" s="285" t="s">
        <v>978</v>
      </c>
      <c r="G153" s="232"/>
      <c r="H153" s="284" t="s">
        <v>1039</v>
      </c>
      <c r="I153" s="284" t="s">
        <v>980</v>
      </c>
      <c r="J153" s="284" t="s">
        <v>1029</v>
      </c>
      <c r="K153" s="280"/>
    </row>
    <row r="154" s="1" customFormat="1" ht="15" customHeight="1">
      <c r="B154" s="257"/>
      <c r="C154" s="284" t="s">
        <v>983</v>
      </c>
      <c r="D154" s="232"/>
      <c r="E154" s="232"/>
      <c r="F154" s="285" t="s">
        <v>984</v>
      </c>
      <c r="G154" s="232"/>
      <c r="H154" s="284" t="s">
        <v>1018</v>
      </c>
      <c r="I154" s="284" t="s">
        <v>980</v>
      </c>
      <c r="J154" s="284">
        <v>50</v>
      </c>
      <c r="K154" s="280"/>
    </row>
    <row r="155" s="1" customFormat="1" ht="15" customHeight="1">
      <c r="B155" s="257"/>
      <c r="C155" s="284" t="s">
        <v>986</v>
      </c>
      <c r="D155" s="232"/>
      <c r="E155" s="232"/>
      <c r="F155" s="285" t="s">
        <v>978</v>
      </c>
      <c r="G155" s="232"/>
      <c r="H155" s="284" t="s">
        <v>1018</v>
      </c>
      <c r="I155" s="284" t="s">
        <v>988</v>
      </c>
      <c r="J155" s="284"/>
      <c r="K155" s="280"/>
    </row>
    <row r="156" s="1" customFormat="1" ht="15" customHeight="1">
      <c r="B156" s="257"/>
      <c r="C156" s="284" t="s">
        <v>997</v>
      </c>
      <c r="D156" s="232"/>
      <c r="E156" s="232"/>
      <c r="F156" s="285" t="s">
        <v>984</v>
      </c>
      <c r="G156" s="232"/>
      <c r="H156" s="284" t="s">
        <v>1018</v>
      </c>
      <c r="I156" s="284" t="s">
        <v>980</v>
      </c>
      <c r="J156" s="284">
        <v>50</v>
      </c>
      <c r="K156" s="280"/>
    </row>
    <row r="157" s="1" customFormat="1" ht="15" customHeight="1">
      <c r="B157" s="257"/>
      <c r="C157" s="284" t="s">
        <v>1005</v>
      </c>
      <c r="D157" s="232"/>
      <c r="E157" s="232"/>
      <c r="F157" s="285" t="s">
        <v>984</v>
      </c>
      <c r="G157" s="232"/>
      <c r="H157" s="284" t="s">
        <v>1018</v>
      </c>
      <c r="I157" s="284" t="s">
        <v>980</v>
      </c>
      <c r="J157" s="284">
        <v>50</v>
      </c>
      <c r="K157" s="280"/>
    </row>
    <row r="158" s="1" customFormat="1" ht="15" customHeight="1">
      <c r="B158" s="257"/>
      <c r="C158" s="284" t="s">
        <v>1003</v>
      </c>
      <c r="D158" s="232"/>
      <c r="E158" s="232"/>
      <c r="F158" s="285" t="s">
        <v>984</v>
      </c>
      <c r="G158" s="232"/>
      <c r="H158" s="284" t="s">
        <v>1018</v>
      </c>
      <c r="I158" s="284" t="s">
        <v>980</v>
      </c>
      <c r="J158" s="284">
        <v>50</v>
      </c>
      <c r="K158" s="280"/>
    </row>
    <row r="159" s="1" customFormat="1" ht="15" customHeight="1">
      <c r="B159" s="257"/>
      <c r="C159" s="284" t="s">
        <v>100</v>
      </c>
      <c r="D159" s="232"/>
      <c r="E159" s="232"/>
      <c r="F159" s="285" t="s">
        <v>978</v>
      </c>
      <c r="G159" s="232"/>
      <c r="H159" s="284" t="s">
        <v>1040</v>
      </c>
      <c r="I159" s="284" t="s">
        <v>980</v>
      </c>
      <c r="J159" s="284" t="s">
        <v>1041</v>
      </c>
      <c r="K159" s="280"/>
    </row>
    <row r="160" s="1" customFormat="1" ht="15" customHeight="1">
      <c r="B160" s="257"/>
      <c r="C160" s="284" t="s">
        <v>1042</v>
      </c>
      <c r="D160" s="232"/>
      <c r="E160" s="232"/>
      <c r="F160" s="285" t="s">
        <v>978</v>
      </c>
      <c r="G160" s="232"/>
      <c r="H160" s="284" t="s">
        <v>1043</v>
      </c>
      <c r="I160" s="284" t="s">
        <v>1013</v>
      </c>
      <c r="J160" s="284"/>
      <c r="K160" s="280"/>
    </row>
    <row r="161" s="1" customFormat="1" ht="15" customHeight="1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="1" customFormat="1" ht="18.75" customHeight="1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="1" customFormat="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="1" customFormat="1" ht="45" customHeight="1">
      <c r="B165" s="222"/>
      <c r="C165" s="223" t="s">
        <v>1044</v>
      </c>
      <c r="D165" s="223"/>
      <c r="E165" s="223"/>
      <c r="F165" s="223"/>
      <c r="G165" s="223"/>
      <c r="H165" s="223"/>
      <c r="I165" s="223"/>
      <c r="J165" s="223"/>
      <c r="K165" s="224"/>
    </row>
    <row r="166" s="1" customFormat="1" ht="17.25" customHeight="1">
      <c r="B166" s="222"/>
      <c r="C166" s="247" t="s">
        <v>972</v>
      </c>
      <c r="D166" s="247"/>
      <c r="E166" s="247"/>
      <c r="F166" s="247" t="s">
        <v>973</v>
      </c>
      <c r="G166" s="289"/>
      <c r="H166" s="290" t="s">
        <v>57</v>
      </c>
      <c r="I166" s="290" t="s">
        <v>60</v>
      </c>
      <c r="J166" s="247" t="s">
        <v>974</v>
      </c>
      <c r="K166" s="224"/>
    </row>
    <row r="167" s="1" customFormat="1" ht="17.25" customHeight="1">
      <c r="B167" s="225"/>
      <c r="C167" s="249" t="s">
        <v>975</v>
      </c>
      <c r="D167" s="249"/>
      <c r="E167" s="249"/>
      <c r="F167" s="250" t="s">
        <v>976</v>
      </c>
      <c r="G167" s="291"/>
      <c r="H167" s="292"/>
      <c r="I167" s="292"/>
      <c r="J167" s="249" t="s">
        <v>977</v>
      </c>
      <c r="K167" s="227"/>
    </row>
    <row r="168" s="1" customFormat="1" ht="5.25" customHeight="1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="1" customFormat="1" ht="15" customHeight="1">
      <c r="B169" s="257"/>
      <c r="C169" s="232" t="s">
        <v>981</v>
      </c>
      <c r="D169" s="232"/>
      <c r="E169" s="232"/>
      <c r="F169" s="255" t="s">
        <v>978</v>
      </c>
      <c r="G169" s="232"/>
      <c r="H169" s="232" t="s">
        <v>1018</v>
      </c>
      <c r="I169" s="232" t="s">
        <v>980</v>
      </c>
      <c r="J169" s="232">
        <v>120</v>
      </c>
      <c r="K169" s="280"/>
    </row>
    <row r="170" s="1" customFormat="1" ht="15" customHeight="1">
      <c r="B170" s="257"/>
      <c r="C170" s="232" t="s">
        <v>1027</v>
      </c>
      <c r="D170" s="232"/>
      <c r="E170" s="232"/>
      <c r="F170" s="255" t="s">
        <v>978</v>
      </c>
      <c r="G170" s="232"/>
      <c r="H170" s="232" t="s">
        <v>1028</v>
      </c>
      <c r="I170" s="232" t="s">
        <v>980</v>
      </c>
      <c r="J170" s="232" t="s">
        <v>1029</v>
      </c>
      <c r="K170" s="280"/>
    </row>
    <row r="171" s="1" customFormat="1" ht="15" customHeight="1">
      <c r="B171" s="257"/>
      <c r="C171" s="232" t="s">
        <v>926</v>
      </c>
      <c r="D171" s="232"/>
      <c r="E171" s="232"/>
      <c r="F171" s="255" t="s">
        <v>978</v>
      </c>
      <c r="G171" s="232"/>
      <c r="H171" s="232" t="s">
        <v>1045</v>
      </c>
      <c r="I171" s="232" t="s">
        <v>980</v>
      </c>
      <c r="J171" s="232" t="s">
        <v>1029</v>
      </c>
      <c r="K171" s="280"/>
    </row>
    <row r="172" s="1" customFormat="1" ht="15" customHeight="1">
      <c r="B172" s="257"/>
      <c r="C172" s="232" t="s">
        <v>983</v>
      </c>
      <c r="D172" s="232"/>
      <c r="E172" s="232"/>
      <c r="F172" s="255" t="s">
        <v>984</v>
      </c>
      <c r="G172" s="232"/>
      <c r="H172" s="232" t="s">
        <v>1045</v>
      </c>
      <c r="I172" s="232" t="s">
        <v>980</v>
      </c>
      <c r="J172" s="232">
        <v>50</v>
      </c>
      <c r="K172" s="280"/>
    </row>
    <row r="173" s="1" customFormat="1" ht="15" customHeight="1">
      <c r="B173" s="257"/>
      <c r="C173" s="232" t="s">
        <v>986</v>
      </c>
      <c r="D173" s="232"/>
      <c r="E173" s="232"/>
      <c r="F173" s="255" t="s">
        <v>978</v>
      </c>
      <c r="G173" s="232"/>
      <c r="H173" s="232" t="s">
        <v>1045</v>
      </c>
      <c r="I173" s="232" t="s">
        <v>988</v>
      </c>
      <c r="J173" s="232"/>
      <c r="K173" s="280"/>
    </row>
    <row r="174" s="1" customFormat="1" ht="15" customHeight="1">
      <c r="B174" s="257"/>
      <c r="C174" s="232" t="s">
        <v>997</v>
      </c>
      <c r="D174" s="232"/>
      <c r="E174" s="232"/>
      <c r="F174" s="255" t="s">
        <v>984</v>
      </c>
      <c r="G174" s="232"/>
      <c r="H174" s="232" t="s">
        <v>1045</v>
      </c>
      <c r="I174" s="232" t="s">
        <v>980</v>
      </c>
      <c r="J174" s="232">
        <v>50</v>
      </c>
      <c r="K174" s="280"/>
    </row>
    <row r="175" s="1" customFormat="1" ht="15" customHeight="1">
      <c r="B175" s="257"/>
      <c r="C175" s="232" t="s">
        <v>1005</v>
      </c>
      <c r="D175" s="232"/>
      <c r="E175" s="232"/>
      <c r="F175" s="255" t="s">
        <v>984</v>
      </c>
      <c r="G175" s="232"/>
      <c r="H175" s="232" t="s">
        <v>1045</v>
      </c>
      <c r="I175" s="232" t="s">
        <v>980</v>
      </c>
      <c r="J175" s="232">
        <v>50</v>
      </c>
      <c r="K175" s="280"/>
    </row>
    <row r="176" s="1" customFormat="1" ht="15" customHeight="1">
      <c r="B176" s="257"/>
      <c r="C176" s="232" t="s">
        <v>1003</v>
      </c>
      <c r="D176" s="232"/>
      <c r="E176" s="232"/>
      <c r="F176" s="255" t="s">
        <v>984</v>
      </c>
      <c r="G176" s="232"/>
      <c r="H176" s="232" t="s">
        <v>1045</v>
      </c>
      <c r="I176" s="232" t="s">
        <v>980</v>
      </c>
      <c r="J176" s="232">
        <v>50</v>
      </c>
      <c r="K176" s="280"/>
    </row>
    <row r="177" s="1" customFormat="1" ht="15" customHeight="1">
      <c r="B177" s="257"/>
      <c r="C177" s="232" t="s">
        <v>111</v>
      </c>
      <c r="D177" s="232"/>
      <c r="E177" s="232"/>
      <c r="F177" s="255" t="s">
        <v>978</v>
      </c>
      <c r="G177" s="232"/>
      <c r="H177" s="232" t="s">
        <v>1046</v>
      </c>
      <c r="I177" s="232" t="s">
        <v>1047</v>
      </c>
      <c r="J177" s="232"/>
      <c r="K177" s="280"/>
    </row>
    <row r="178" s="1" customFormat="1" ht="15" customHeight="1">
      <c r="B178" s="257"/>
      <c r="C178" s="232" t="s">
        <v>60</v>
      </c>
      <c r="D178" s="232"/>
      <c r="E178" s="232"/>
      <c r="F178" s="255" t="s">
        <v>978</v>
      </c>
      <c r="G178" s="232"/>
      <c r="H178" s="232" t="s">
        <v>1048</v>
      </c>
      <c r="I178" s="232" t="s">
        <v>1049</v>
      </c>
      <c r="J178" s="232">
        <v>1</v>
      </c>
      <c r="K178" s="280"/>
    </row>
    <row r="179" s="1" customFormat="1" ht="15" customHeight="1">
      <c r="B179" s="257"/>
      <c r="C179" s="232" t="s">
        <v>56</v>
      </c>
      <c r="D179" s="232"/>
      <c r="E179" s="232"/>
      <c r="F179" s="255" t="s">
        <v>978</v>
      </c>
      <c r="G179" s="232"/>
      <c r="H179" s="232" t="s">
        <v>1050</v>
      </c>
      <c r="I179" s="232" t="s">
        <v>980</v>
      </c>
      <c r="J179" s="232">
        <v>20</v>
      </c>
      <c r="K179" s="280"/>
    </row>
    <row r="180" s="1" customFormat="1" ht="15" customHeight="1">
      <c r="B180" s="257"/>
      <c r="C180" s="232" t="s">
        <v>57</v>
      </c>
      <c r="D180" s="232"/>
      <c r="E180" s="232"/>
      <c r="F180" s="255" t="s">
        <v>978</v>
      </c>
      <c r="G180" s="232"/>
      <c r="H180" s="232" t="s">
        <v>1051</v>
      </c>
      <c r="I180" s="232" t="s">
        <v>980</v>
      </c>
      <c r="J180" s="232">
        <v>255</v>
      </c>
      <c r="K180" s="280"/>
    </row>
    <row r="181" s="1" customFormat="1" ht="15" customHeight="1">
      <c r="B181" s="257"/>
      <c r="C181" s="232" t="s">
        <v>112</v>
      </c>
      <c r="D181" s="232"/>
      <c r="E181" s="232"/>
      <c r="F181" s="255" t="s">
        <v>978</v>
      </c>
      <c r="G181" s="232"/>
      <c r="H181" s="232" t="s">
        <v>942</v>
      </c>
      <c r="I181" s="232" t="s">
        <v>980</v>
      </c>
      <c r="J181" s="232">
        <v>10</v>
      </c>
      <c r="K181" s="280"/>
    </row>
    <row r="182" s="1" customFormat="1" ht="15" customHeight="1">
      <c r="B182" s="257"/>
      <c r="C182" s="232" t="s">
        <v>113</v>
      </c>
      <c r="D182" s="232"/>
      <c r="E182" s="232"/>
      <c r="F182" s="255" t="s">
        <v>978</v>
      </c>
      <c r="G182" s="232"/>
      <c r="H182" s="232" t="s">
        <v>1052</v>
      </c>
      <c r="I182" s="232" t="s">
        <v>1013</v>
      </c>
      <c r="J182" s="232"/>
      <c r="K182" s="280"/>
    </row>
    <row r="183" s="1" customFormat="1" ht="15" customHeight="1">
      <c r="B183" s="257"/>
      <c r="C183" s="232" t="s">
        <v>1053</v>
      </c>
      <c r="D183" s="232"/>
      <c r="E183" s="232"/>
      <c r="F183" s="255" t="s">
        <v>978</v>
      </c>
      <c r="G183" s="232"/>
      <c r="H183" s="232" t="s">
        <v>1054</v>
      </c>
      <c r="I183" s="232" t="s">
        <v>1013</v>
      </c>
      <c r="J183" s="232"/>
      <c r="K183" s="280"/>
    </row>
    <row r="184" s="1" customFormat="1" ht="15" customHeight="1">
      <c r="B184" s="257"/>
      <c r="C184" s="232" t="s">
        <v>1042</v>
      </c>
      <c r="D184" s="232"/>
      <c r="E184" s="232"/>
      <c r="F184" s="255" t="s">
        <v>978</v>
      </c>
      <c r="G184" s="232"/>
      <c r="H184" s="232" t="s">
        <v>1055</v>
      </c>
      <c r="I184" s="232" t="s">
        <v>1013</v>
      </c>
      <c r="J184" s="232"/>
      <c r="K184" s="280"/>
    </row>
    <row r="185" s="1" customFormat="1" ht="15" customHeight="1">
      <c r="B185" s="257"/>
      <c r="C185" s="232" t="s">
        <v>115</v>
      </c>
      <c r="D185" s="232"/>
      <c r="E185" s="232"/>
      <c r="F185" s="255" t="s">
        <v>984</v>
      </c>
      <c r="G185" s="232"/>
      <c r="H185" s="232" t="s">
        <v>1056</v>
      </c>
      <c r="I185" s="232" t="s">
        <v>980</v>
      </c>
      <c r="J185" s="232">
        <v>50</v>
      </c>
      <c r="K185" s="280"/>
    </row>
    <row r="186" s="1" customFormat="1" ht="15" customHeight="1">
      <c r="B186" s="257"/>
      <c r="C186" s="232" t="s">
        <v>1057</v>
      </c>
      <c r="D186" s="232"/>
      <c r="E186" s="232"/>
      <c r="F186" s="255" t="s">
        <v>984</v>
      </c>
      <c r="G186" s="232"/>
      <c r="H186" s="232" t="s">
        <v>1058</v>
      </c>
      <c r="I186" s="232" t="s">
        <v>1059</v>
      </c>
      <c r="J186" s="232"/>
      <c r="K186" s="280"/>
    </row>
    <row r="187" s="1" customFormat="1" ht="15" customHeight="1">
      <c r="B187" s="257"/>
      <c r="C187" s="232" t="s">
        <v>1060</v>
      </c>
      <c r="D187" s="232"/>
      <c r="E187" s="232"/>
      <c r="F187" s="255" t="s">
        <v>984</v>
      </c>
      <c r="G187" s="232"/>
      <c r="H187" s="232" t="s">
        <v>1061</v>
      </c>
      <c r="I187" s="232" t="s">
        <v>1059</v>
      </c>
      <c r="J187" s="232"/>
      <c r="K187" s="280"/>
    </row>
    <row r="188" s="1" customFormat="1" ht="15" customHeight="1">
      <c r="B188" s="257"/>
      <c r="C188" s="232" t="s">
        <v>1062</v>
      </c>
      <c r="D188" s="232"/>
      <c r="E188" s="232"/>
      <c r="F188" s="255" t="s">
        <v>984</v>
      </c>
      <c r="G188" s="232"/>
      <c r="H188" s="232" t="s">
        <v>1063</v>
      </c>
      <c r="I188" s="232" t="s">
        <v>1059</v>
      </c>
      <c r="J188" s="232"/>
      <c r="K188" s="280"/>
    </row>
    <row r="189" s="1" customFormat="1" ht="15" customHeight="1">
      <c r="B189" s="257"/>
      <c r="C189" s="293" t="s">
        <v>1064</v>
      </c>
      <c r="D189" s="232"/>
      <c r="E189" s="232"/>
      <c r="F189" s="255" t="s">
        <v>984</v>
      </c>
      <c r="G189" s="232"/>
      <c r="H189" s="232" t="s">
        <v>1065</v>
      </c>
      <c r="I189" s="232" t="s">
        <v>1066</v>
      </c>
      <c r="J189" s="294" t="s">
        <v>1067</v>
      </c>
      <c r="K189" s="280"/>
    </row>
    <row r="190" s="17" customFormat="1" ht="15" customHeight="1">
      <c r="B190" s="295"/>
      <c r="C190" s="296" t="s">
        <v>1068</v>
      </c>
      <c r="D190" s="297"/>
      <c r="E190" s="297"/>
      <c r="F190" s="298" t="s">
        <v>984</v>
      </c>
      <c r="G190" s="297"/>
      <c r="H190" s="297" t="s">
        <v>1069</v>
      </c>
      <c r="I190" s="297" t="s">
        <v>1066</v>
      </c>
      <c r="J190" s="299" t="s">
        <v>1067</v>
      </c>
      <c r="K190" s="300"/>
    </row>
    <row r="191" s="1" customFormat="1" ht="15" customHeight="1">
      <c r="B191" s="257"/>
      <c r="C191" s="293" t="s">
        <v>45</v>
      </c>
      <c r="D191" s="232"/>
      <c r="E191" s="232"/>
      <c r="F191" s="255" t="s">
        <v>978</v>
      </c>
      <c r="G191" s="232"/>
      <c r="H191" s="229" t="s">
        <v>1070</v>
      </c>
      <c r="I191" s="232" t="s">
        <v>1071</v>
      </c>
      <c r="J191" s="232"/>
      <c r="K191" s="280"/>
    </row>
    <row r="192" s="1" customFormat="1" ht="15" customHeight="1">
      <c r="B192" s="257"/>
      <c r="C192" s="293" t="s">
        <v>1072</v>
      </c>
      <c r="D192" s="232"/>
      <c r="E192" s="232"/>
      <c r="F192" s="255" t="s">
        <v>978</v>
      </c>
      <c r="G192" s="232"/>
      <c r="H192" s="232" t="s">
        <v>1073</v>
      </c>
      <c r="I192" s="232" t="s">
        <v>1013</v>
      </c>
      <c r="J192" s="232"/>
      <c r="K192" s="280"/>
    </row>
    <row r="193" s="1" customFormat="1" ht="15" customHeight="1">
      <c r="B193" s="257"/>
      <c r="C193" s="293" t="s">
        <v>1074</v>
      </c>
      <c r="D193" s="232"/>
      <c r="E193" s="232"/>
      <c r="F193" s="255" t="s">
        <v>978</v>
      </c>
      <c r="G193" s="232"/>
      <c r="H193" s="232" t="s">
        <v>1075</v>
      </c>
      <c r="I193" s="232" t="s">
        <v>1013</v>
      </c>
      <c r="J193" s="232"/>
      <c r="K193" s="280"/>
    </row>
    <row r="194" s="1" customFormat="1" ht="15" customHeight="1">
      <c r="B194" s="257"/>
      <c r="C194" s="293" t="s">
        <v>1076</v>
      </c>
      <c r="D194" s="232"/>
      <c r="E194" s="232"/>
      <c r="F194" s="255" t="s">
        <v>984</v>
      </c>
      <c r="G194" s="232"/>
      <c r="H194" s="232" t="s">
        <v>1077</v>
      </c>
      <c r="I194" s="232" t="s">
        <v>1013</v>
      </c>
      <c r="J194" s="232"/>
      <c r="K194" s="280"/>
    </row>
    <row r="195" s="1" customFormat="1" ht="15" customHeight="1">
      <c r="B195" s="286"/>
      <c r="C195" s="301"/>
      <c r="D195" s="266"/>
      <c r="E195" s="266"/>
      <c r="F195" s="266"/>
      <c r="G195" s="266"/>
      <c r="H195" s="266"/>
      <c r="I195" s="266"/>
      <c r="J195" s="266"/>
      <c r="K195" s="287"/>
    </row>
    <row r="196" s="1" customFormat="1" ht="18.75" customHeight="1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="1" customFormat="1" ht="18.75" customHeight="1">
      <c r="B197" s="268"/>
      <c r="C197" s="278"/>
      <c r="D197" s="278"/>
      <c r="E197" s="278"/>
      <c r="F197" s="288"/>
      <c r="G197" s="278"/>
      <c r="H197" s="278"/>
      <c r="I197" s="278"/>
      <c r="J197" s="278"/>
      <c r="K197" s="268"/>
    </row>
    <row r="198" s="1" customFormat="1" ht="18.75" customHeight="1">
      <c r="B198" s="240"/>
      <c r="C198" s="240"/>
      <c r="D198" s="240"/>
      <c r="E198" s="240"/>
      <c r="F198" s="240"/>
      <c r="G198" s="240"/>
      <c r="H198" s="240"/>
      <c r="I198" s="240"/>
      <c r="J198" s="240"/>
      <c r="K198" s="240"/>
    </row>
    <row r="199" s="1" customFormat="1" ht="13.5">
      <c r="B199" s="219"/>
      <c r="C199" s="220"/>
      <c r="D199" s="220"/>
      <c r="E199" s="220"/>
      <c r="F199" s="220"/>
      <c r="G199" s="220"/>
      <c r="H199" s="220"/>
      <c r="I199" s="220"/>
      <c r="J199" s="220"/>
      <c r="K199" s="221"/>
    </row>
    <row r="200" s="1" customFormat="1" ht="21">
      <c r="B200" s="222"/>
      <c r="C200" s="223" t="s">
        <v>1078</v>
      </c>
      <c r="D200" s="223"/>
      <c r="E200" s="223"/>
      <c r="F200" s="223"/>
      <c r="G200" s="223"/>
      <c r="H200" s="223"/>
      <c r="I200" s="223"/>
      <c r="J200" s="223"/>
      <c r="K200" s="224"/>
    </row>
    <row r="201" s="1" customFormat="1" ht="25.5" customHeight="1">
      <c r="B201" s="222"/>
      <c r="C201" s="302" t="s">
        <v>1079</v>
      </c>
      <c r="D201" s="302"/>
      <c r="E201" s="302"/>
      <c r="F201" s="302" t="s">
        <v>1080</v>
      </c>
      <c r="G201" s="303"/>
      <c r="H201" s="302" t="s">
        <v>1081</v>
      </c>
      <c r="I201" s="302"/>
      <c r="J201" s="302"/>
      <c r="K201" s="224"/>
    </row>
    <row r="202" s="1" customFormat="1" ht="5.25" customHeight="1">
      <c r="B202" s="257"/>
      <c r="C202" s="252"/>
      <c r="D202" s="252"/>
      <c r="E202" s="252"/>
      <c r="F202" s="252"/>
      <c r="G202" s="278"/>
      <c r="H202" s="252"/>
      <c r="I202" s="252"/>
      <c r="J202" s="252"/>
      <c r="K202" s="280"/>
    </row>
    <row r="203" s="1" customFormat="1" ht="15" customHeight="1">
      <c r="B203" s="257"/>
      <c r="C203" s="232" t="s">
        <v>1071</v>
      </c>
      <c r="D203" s="232"/>
      <c r="E203" s="232"/>
      <c r="F203" s="255" t="s">
        <v>46</v>
      </c>
      <c r="G203" s="232"/>
      <c r="H203" s="232" t="s">
        <v>1082</v>
      </c>
      <c r="I203" s="232"/>
      <c r="J203" s="232"/>
      <c r="K203" s="280"/>
    </row>
    <row r="204" s="1" customFormat="1" ht="15" customHeight="1">
      <c r="B204" s="257"/>
      <c r="C204" s="232"/>
      <c r="D204" s="232"/>
      <c r="E204" s="232"/>
      <c r="F204" s="255" t="s">
        <v>47</v>
      </c>
      <c r="G204" s="232"/>
      <c r="H204" s="232" t="s">
        <v>1083</v>
      </c>
      <c r="I204" s="232"/>
      <c r="J204" s="232"/>
      <c r="K204" s="280"/>
    </row>
    <row r="205" s="1" customFormat="1" ht="15" customHeight="1">
      <c r="B205" s="257"/>
      <c r="C205" s="232"/>
      <c r="D205" s="232"/>
      <c r="E205" s="232"/>
      <c r="F205" s="255" t="s">
        <v>50</v>
      </c>
      <c r="G205" s="232"/>
      <c r="H205" s="232" t="s">
        <v>1084</v>
      </c>
      <c r="I205" s="232"/>
      <c r="J205" s="232"/>
      <c r="K205" s="280"/>
    </row>
    <row r="206" s="1" customFormat="1" ht="15" customHeight="1">
      <c r="B206" s="257"/>
      <c r="C206" s="232"/>
      <c r="D206" s="232"/>
      <c r="E206" s="232"/>
      <c r="F206" s="255" t="s">
        <v>48</v>
      </c>
      <c r="G206" s="232"/>
      <c r="H206" s="232" t="s">
        <v>1085</v>
      </c>
      <c r="I206" s="232"/>
      <c r="J206" s="232"/>
      <c r="K206" s="280"/>
    </row>
    <row r="207" s="1" customFormat="1" ht="15" customHeight="1">
      <c r="B207" s="257"/>
      <c r="C207" s="232"/>
      <c r="D207" s="232"/>
      <c r="E207" s="232"/>
      <c r="F207" s="255" t="s">
        <v>49</v>
      </c>
      <c r="G207" s="232"/>
      <c r="H207" s="232" t="s">
        <v>1086</v>
      </c>
      <c r="I207" s="232"/>
      <c r="J207" s="232"/>
      <c r="K207" s="280"/>
    </row>
    <row r="208" s="1" customFormat="1" ht="15" customHeight="1">
      <c r="B208" s="257"/>
      <c r="C208" s="232"/>
      <c r="D208" s="232"/>
      <c r="E208" s="232"/>
      <c r="F208" s="255"/>
      <c r="G208" s="232"/>
      <c r="H208" s="232"/>
      <c r="I208" s="232"/>
      <c r="J208" s="232"/>
      <c r="K208" s="280"/>
    </row>
    <row r="209" s="1" customFormat="1" ht="15" customHeight="1">
      <c r="B209" s="257"/>
      <c r="C209" s="232" t="s">
        <v>1025</v>
      </c>
      <c r="D209" s="232"/>
      <c r="E209" s="232"/>
      <c r="F209" s="255" t="s">
        <v>82</v>
      </c>
      <c r="G209" s="232"/>
      <c r="H209" s="232" t="s">
        <v>1087</v>
      </c>
      <c r="I209" s="232"/>
      <c r="J209" s="232"/>
      <c r="K209" s="280"/>
    </row>
    <row r="210" s="1" customFormat="1" ht="15" customHeight="1">
      <c r="B210" s="257"/>
      <c r="C210" s="232"/>
      <c r="D210" s="232"/>
      <c r="E210" s="232"/>
      <c r="F210" s="255" t="s">
        <v>923</v>
      </c>
      <c r="G210" s="232"/>
      <c r="H210" s="232" t="s">
        <v>924</v>
      </c>
      <c r="I210" s="232"/>
      <c r="J210" s="232"/>
      <c r="K210" s="280"/>
    </row>
    <row r="211" s="1" customFormat="1" ht="15" customHeight="1">
      <c r="B211" s="257"/>
      <c r="C211" s="232"/>
      <c r="D211" s="232"/>
      <c r="E211" s="232"/>
      <c r="F211" s="255" t="s">
        <v>921</v>
      </c>
      <c r="G211" s="232"/>
      <c r="H211" s="232" t="s">
        <v>1088</v>
      </c>
      <c r="I211" s="232"/>
      <c r="J211" s="232"/>
      <c r="K211" s="280"/>
    </row>
    <row r="212" s="1" customFormat="1" ht="15" customHeight="1">
      <c r="B212" s="304"/>
      <c r="C212" s="232"/>
      <c r="D212" s="232"/>
      <c r="E212" s="232"/>
      <c r="F212" s="255" t="s">
        <v>94</v>
      </c>
      <c r="G212" s="293"/>
      <c r="H212" s="284" t="s">
        <v>925</v>
      </c>
      <c r="I212" s="284"/>
      <c r="J212" s="284"/>
      <c r="K212" s="305"/>
    </row>
    <row r="213" s="1" customFormat="1" ht="15" customHeight="1">
      <c r="B213" s="304"/>
      <c r="C213" s="232"/>
      <c r="D213" s="232"/>
      <c r="E213" s="232"/>
      <c r="F213" s="255" t="s">
        <v>563</v>
      </c>
      <c r="G213" s="293"/>
      <c r="H213" s="284" t="s">
        <v>1089</v>
      </c>
      <c r="I213" s="284"/>
      <c r="J213" s="284"/>
      <c r="K213" s="305"/>
    </row>
    <row r="214" s="1" customFormat="1" ht="15" customHeight="1">
      <c r="B214" s="304"/>
      <c r="C214" s="232"/>
      <c r="D214" s="232"/>
      <c r="E214" s="232"/>
      <c r="F214" s="255"/>
      <c r="G214" s="293"/>
      <c r="H214" s="284"/>
      <c r="I214" s="284"/>
      <c r="J214" s="284"/>
      <c r="K214" s="305"/>
    </row>
    <row r="215" s="1" customFormat="1" ht="15" customHeight="1">
      <c r="B215" s="304"/>
      <c r="C215" s="232" t="s">
        <v>1049</v>
      </c>
      <c r="D215" s="232"/>
      <c r="E215" s="232"/>
      <c r="F215" s="255">
        <v>1</v>
      </c>
      <c r="G215" s="293"/>
      <c r="H215" s="284" t="s">
        <v>1090</v>
      </c>
      <c r="I215" s="284"/>
      <c r="J215" s="284"/>
      <c r="K215" s="305"/>
    </row>
    <row r="216" s="1" customFormat="1" ht="15" customHeight="1">
      <c r="B216" s="304"/>
      <c r="C216" s="232"/>
      <c r="D216" s="232"/>
      <c r="E216" s="232"/>
      <c r="F216" s="255">
        <v>2</v>
      </c>
      <c r="G216" s="293"/>
      <c r="H216" s="284" t="s">
        <v>1091</v>
      </c>
      <c r="I216" s="284"/>
      <c r="J216" s="284"/>
      <c r="K216" s="305"/>
    </row>
    <row r="217" s="1" customFormat="1" ht="15" customHeight="1">
      <c r="B217" s="304"/>
      <c r="C217" s="232"/>
      <c r="D217" s="232"/>
      <c r="E217" s="232"/>
      <c r="F217" s="255">
        <v>3</v>
      </c>
      <c r="G217" s="293"/>
      <c r="H217" s="284" t="s">
        <v>1092</v>
      </c>
      <c r="I217" s="284"/>
      <c r="J217" s="284"/>
      <c r="K217" s="305"/>
    </row>
    <row r="218" s="1" customFormat="1" ht="15" customHeight="1">
      <c r="B218" s="304"/>
      <c r="C218" s="232"/>
      <c r="D218" s="232"/>
      <c r="E218" s="232"/>
      <c r="F218" s="255">
        <v>4</v>
      </c>
      <c r="G218" s="293"/>
      <c r="H218" s="284" t="s">
        <v>1093</v>
      </c>
      <c r="I218" s="284"/>
      <c r="J218" s="284"/>
      <c r="K218" s="305"/>
    </row>
    <row r="219" s="1" customFormat="1" ht="12.75" customHeight="1">
      <c r="B219" s="306"/>
      <c r="C219" s="307"/>
      <c r="D219" s="307"/>
      <c r="E219" s="307"/>
      <c r="F219" s="307"/>
      <c r="G219" s="307"/>
      <c r="H219" s="307"/>
      <c r="I219" s="307"/>
      <c r="J219" s="307"/>
      <c r="K219" s="30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JITKA-PC\Jitka</dc:creator>
  <cp:lastModifiedBy>JITKA-PC\Jitka</cp:lastModifiedBy>
  <dcterms:created xsi:type="dcterms:W3CDTF">2025-01-06T15:34:11Z</dcterms:created>
  <dcterms:modified xsi:type="dcterms:W3CDTF">2025-01-06T15:34:16Z</dcterms:modified>
</cp:coreProperties>
</file>